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2" windowWidth="22992" windowHeight="11316"/>
  </bookViews>
  <sheets>
    <sheet name="analiz_vd0" sheetId="2" r:id="rId1"/>
    <sheet name="Лист1" sheetId="1" r:id="rId2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analiz_vd0!$11:$12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calcChain.xml><?xml version="1.0" encoding="utf-8"?>
<calcChain xmlns="http://schemas.openxmlformats.org/spreadsheetml/2006/main">
  <c r="F27" i="2" l="1"/>
  <c r="E27" i="2"/>
  <c r="F28" i="2"/>
  <c r="E28" i="2"/>
  <c r="F40" i="2"/>
  <c r="E40" i="2"/>
  <c r="F41" i="2"/>
  <c r="E41" i="2"/>
  <c r="F44" i="2"/>
  <c r="E44" i="2"/>
  <c r="F42" i="2"/>
  <c r="E42" i="2"/>
  <c r="E13" i="2"/>
  <c r="E55" i="2" s="1"/>
  <c r="F14" i="2"/>
  <c r="E14" i="2"/>
  <c r="F15" i="2"/>
  <c r="E15" i="2"/>
  <c r="I16" i="2"/>
  <c r="E18" i="2"/>
  <c r="F22" i="2"/>
  <c r="F18" i="2" s="1"/>
  <c r="E22" i="2"/>
  <c r="F19" i="2"/>
  <c r="E19" i="2"/>
  <c r="F13" i="2" l="1"/>
  <c r="F55" i="2" s="1"/>
  <c r="I55" i="2" s="1"/>
  <c r="I14" i="2"/>
  <c r="I15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13" i="2" l="1"/>
</calcChain>
</file>

<file path=xl/sharedStrings.xml><?xml version="1.0" encoding="utf-8"?>
<sst xmlns="http://schemas.openxmlformats.org/spreadsheetml/2006/main" count="102" uniqueCount="81">
  <si>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</si>
  <si>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</si>
  <si>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</si>
  <si>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</si>
  <si>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</si>
  <si>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</si>
  <si>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Касові видатки за вказаний період</t>
  </si>
  <si>
    <t>% виконання на вказаний період (гр8/гр5*100)</t>
  </si>
  <si>
    <t>(грн)</t>
  </si>
  <si>
    <t>Аналіз фінансування установ на 2022 рік</t>
  </si>
  <si>
    <t>02</t>
  </si>
  <si>
    <t>Виконавчий комітет Дубовиківської сільської ради Синельниківського  району Дніпропетровської області</t>
  </si>
  <si>
    <t>0100</t>
  </si>
  <si>
    <t>Державне управління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</si>
  <si>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</si>
  <si>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</si>
  <si>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3000</t>
  </si>
  <si>
    <t>3110</t>
  </si>
  <si>
    <t>Придбання обладнання і предметів довгострокового користування</t>
  </si>
  <si>
    <t>Соціальний захист та соціальне забезпечення</t>
  </si>
  <si>
    <t>Організація та проведення громадських робіт</t>
  </si>
  <si>
    <t>0213210</t>
  </si>
  <si>
    <t>2111</t>
  </si>
  <si>
    <t>Заробітна плата</t>
  </si>
  <si>
    <t>2120</t>
  </si>
  <si>
    <t>Нарахування на оплату праці</t>
  </si>
  <si>
    <t>Забезпечення діяльності інших закладів у сфері соціального захисту і соціального забезпечення</t>
  </si>
  <si>
    <t>0213241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</si>
  <si>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</si>
  <si>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</si>
  <si>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</si>
  <si>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</si>
  <si>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</si>
  <si>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</si>
  <si>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6000</t>
  </si>
  <si>
    <t>Житлово-комунальне господарство</t>
  </si>
  <si>
    <t>Експлуатація та технічне обслуговування житлового фонду</t>
  </si>
  <si>
    <t>0216011</t>
  </si>
  <si>
    <t>Забезпечення діяльності водопровідно-каналізаційного господарства</t>
  </si>
  <si>
    <t>0216013</t>
  </si>
  <si>
    <t>2273</t>
  </si>
  <si>
    <t>Оплата електроенергії</t>
  </si>
  <si>
    <t>Організація благоустрою населених пунктів</t>
  </si>
  <si>
    <t>0216030</t>
  </si>
  <si>
    <t>7000</t>
  </si>
  <si>
    <t>Економічна діяльність</t>
  </si>
  <si>
    <t>Утримання та розвиток автомобільних доріг та дорожньої інфраструктури за рахунок коштів місцевого бюджету</t>
  </si>
  <si>
    <t>0217461</t>
  </si>
  <si>
    <t>3132</t>
  </si>
  <si>
    <t>Капітальний ремонт інших об`єктів</t>
  </si>
  <si>
    <t>8000</t>
  </si>
  <si>
    <t>Інша діяльність</t>
  </si>
  <si>
    <t>Природоохоронні заходи за рахунок цільових фондів</t>
  </si>
  <si>
    <t>0218340</t>
  </si>
  <si>
    <t>06</t>
  </si>
  <si>
    <t>Відділ освіти, молоді , спорту, культури, туризму та релігії   Дубовиківської сільської ради Синельниківського  району Дніпропетровської області</t>
  </si>
  <si>
    <t>1000</t>
  </si>
  <si>
    <t>Освіта</t>
  </si>
  <si>
    <t>Надання дошкільної освіти</t>
  </si>
  <si>
    <t>0611010</t>
  </si>
  <si>
    <t>2230</t>
  </si>
  <si>
    <t>Продукти харчування</t>
  </si>
  <si>
    <t>Надання загальної середньої освіти закладами загальної середньої освіти</t>
  </si>
  <si>
    <t>0611021</t>
  </si>
  <si>
    <t>Інші заходи за рахунок коштів резервного фонду місцевого бюджету</t>
  </si>
  <si>
    <t>0618775</t>
  </si>
  <si>
    <t>37</t>
  </si>
  <si>
    <t>Фінансовий відділ  Дубовиківської сільської ради Синельниківського району Дніпропетровської області</t>
  </si>
  <si>
    <t>Інші субвенції з місцевого бюджету</t>
  </si>
  <si>
    <t>3719770</t>
  </si>
  <si>
    <t>3220</t>
  </si>
  <si>
    <t>Капітальні трансферти органам державного управління інших рівнів</t>
  </si>
  <si>
    <t xml:space="preserve"> </t>
  </si>
  <si>
    <t xml:space="preserve">Усього </t>
  </si>
  <si>
    <t xml:space="preserve">Спеціальний фонд </t>
  </si>
  <si>
    <t xml:space="preserve">рішення сесії Дубовиківської </t>
  </si>
  <si>
    <t xml:space="preserve">сільської ради  </t>
  </si>
  <si>
    <t>Додаток 5</t>
  </si>
  <si>
    <t>Секретар    ради</t>
  </si>
  <si>
    <t>Ірина РОЖКОВА</t>
  </si>
  <si>
    <t xml:space="preserve">15.03.2023  № 572-25/VIII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</si>
</sst>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"/>
    </font>
    <font>
      <sz val="10"/>
      <name val="Arial Cyr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66">
    <xf numFmtId="0" fontId="0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0" borderId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7" borderId="2" applyNumberFormat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6" applyNumberFormat="0" applyFill="0" applyAlignment="0" applyProtection="0"/>
    <xf numFmtId="0" fontId="16" fillId="20" borderId="7" applyNumberFormat="0" applyAlignment="0" applyProtection="0"/>
    <xf numFmtId="0" fontId="17" fillId="0" borderId="0" applyNumberFormat="0" applyFill="0" applyBorder="0" applyAlignment="0" applyProtection="0"/>
    <xf numFmtId="0" fontId="18" fillId="21" borderId="2" applyNumberFormat="0" applyAlignment="0" applyProtection="0"/>
    <xf numFmtId="0" fontId="19" fillId="0" borderId="8" applyNumberFormat="0" applyFill="0" applyAlignment="0" applyProtection="0"/>
    <xf numFmtId="0" fontId="20" fillId="3" borderId="0" applyNumberFormat="0" applyBorder="0" applyAlignment="0" applyProtection="0"/>
    <xf numFmtId="0" fontId="5" fillId="22" borderId="9" applyNumberFormat="0" applyFont="0" applyAlignment="0" applyProtection="0"/>
    <xf numFmtId="0" fontId="1" fillId="22" borderId="9" applyNumberFormat="0" applyFont="0" applyAlignment="0" applyProtection="0"/>
    <xf numFmtId="0" fontId="21" fillId="21" borderId="10" applyNumberFormat="0" applyAlignment="0" applyProtection="0"/>
    <xf numFmtId="0" fontId="22" fillId="23" borderId="0" applyNumberFormat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1" applyFill="1"/>
    <xf numFmtId="0" fontId="1" fillId="0" borderId="0" xfId="1" applyFill="1" applyAlignment="1">
      <alignment horizontal="center"/>
    </xf>
    <xf numFmtId="0" fontId="1" fillId="0" borderId="0" xfId="1" applyFill="1" applyAlignment="1">
      <alignment wrapText="1"/>
    </xf>
    <xf numFmtId="0" fontId="27" fillId="0" borderId="0" xfId="0" applyFont="1" applyFill="1" applyAlignment="1">
      <alignment horizontal="justify" vertical="center"/>
    </xf>
    <xf numFmtId="0" fontId="0" fillId="0" borderId="0" xfId="0" applyFill="1"/>
    <xf numFmtId="0" fontId="27" fillId="0" borderId="0" xfId="0" applyFont="1" applyFill="1" applyAlignment="1">
      <alignment vertical="center"/>
    </xf>
    <xf numFmtId="0" fontId="27" fillId="0" borderId="0" xfId="0" applyFont="1" applyFill="1"/>
    <xf numFmtId="0" fontId="1" fillId="0" borderId="0" xfId="1" applyFill="1" applyAlignment="1">
      <alignment horizontal="right"/>
    </xf>
    <xf numFmtId="0" fontId="3" fillId="0" borderId="1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1" fillId="0" borderId="1" xfId="1" applyFill="1" applyBorder="1"/>
    <xf numFmtId="0" fontId="4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center"/>
    </xf>
    <xf numFmtId="0" fontId="1" fillId="0" borderId="1" xfId="1" applyFill="1" applyBorder="1" applyAlignment="1">
      <alignment horizontal="center" vertical="center"/>
    </xf>
    <xf numFmtId="0" fontId="1" fillId="0" borderId="1" xfId="1" applyFill="1" applyBorder="1" applyAlignment="1">
      <alignment vertical="center" wrapText="1"/>
    </xf>
    <xf numFmtId="4" fontId="1" fillId="0" borderId="1" xfId="1" applyNumberFormat="1" applyFill="1" applyBorder="1" applyAlignment="1">
      <alignment vertical="center"/>
    </xf>
    <xf numFmtId="4" fontId="26" fillId="0" borderId="1" xfId="1" applyNumberFormat="1" applyFont="1" applyFill="1" applyBorder="1" applyAlignment="1">
      <alignment vertical="center"/>
    </xf>
    <xf numFmtId="4" fontId="1" fillId="0" borderId="0" xfId="1" applyNumberFormat="1" applyFill="1" applyAlignment="1">
      <alignment vertical="center"/>
    </xf>
    <xf numFmtId="0" fontId="1" fillId="0" borderId="0" xfId="1" applyFill="1" applyAlignment="1">
      <alignment horizontal="center" vertical="center"/>
    </xf>
    <xf numFmtId="0" fontId="1" fillId="0" borderId="0" xfId="1" applyFill="1" applyAlignment="1">
      <alignment vertical="center" wrapText="1"/>
    </xf>
    <xf numFmtId="0" fontId="28" fillId="24" borderId="0" xfId="0" applyFont="1" applyFill="1"/>
    <xf numFmtId="0" fontId="2" fillId="0" borderId="0" xfId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27" fillId="0" borderId="0" xfId="0" applyFont="1" applyFill="1" applyAlignment="1">
      <alignment horizontal="left" vertical="center"/>
    </xf>
  </cellXfs>
  <cellStyles count="6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20% – Акцентування1" xfId="8"/>
    <cellStyle name="20% – Акцентування2" xfId="9"/>
    <cellStyle name="20% – Акцентування3" xfId="10"/>
    <cellStyle name="20% – Акцентування4" xfId="11"/>
    <cellStyle name="20% – Акцентування5" xfId="12"/>
    <cellStyle name="20% – Акцентування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40% – Акцентування1" xfId="20"/>
    <cellStyle name="40% – Акцентування2" xfId="21"/>
    <cellStyle name="40% – Акцентування3" xfId="22"/>
    <cellStyle name="40% – Акцентування4" xfId="23"/>
    <cellStyle name="40% – Акцентування5" xfId="24"/>
    <cellStyle name="40% – Акцентування6" xfId="25"/>
    <cellStyle name="60% — акцент1" xfId="26"/>
    <cellStyle name="60% — акцент2" xfId="27"/>
    <cellStyle name="60% — акцент3" xfId="28"/>
    <cellStyle name="60% — акцент4" xfId="29"/>
    <cellStyle name="60% — акцент5" xfId="30"/>
    <cellStyle name="60% — акцент6" xfId="31"/>
    <cellStyle name="60% – Акцентування1" xfId="32"/>
    <cellStyle name="60% – Акцентування2" xfId="33"/>
    <cellStyle name="60% – Акцентування3" xfId="34"/>
    <cellStyle name="60% – Акцентування4" xfId="35"/>
    <cellStyle name="60% – Акцентування5" xfId="36"/>
    <cellStyle name="60% – Акцентування6" xfId="37"/>
    <cellStyle name="Normal_Доходи" xfId="38"/>
    <cellStyle name="Акцентування1" xfId="39"/>
    <cellStyle name="Акцентування2" xfId="40"/>
    <cellStyle name="Акцентування3" xfId="41"/>
    <cellStyle name="Акцентування4" xfId="42"/>
    <cellStyle name="Акцентування5" xfId="43"/>
    <cellStyle name="Акцентування6" xfId="44"/>
    <cellStyle name="Ввід" xfId="45"/>
    <cellStyle name="Добре" xfId="46"/>
    <cellStyle name="Заголовок 1 2" xfId="47"/>
    <cellStyle name="Заголовок 2 2" xfId="48"/>
    <cellStyle name="Заголовок 3 2" xfId="49"/>
    <cellStyle name="Заголовок 4 2" xfId="50"/>
    <cellStyle name="Звичайний 2" xfId="51"/>
    <cellStyle name="Звичайний 3" xfId="52"/>
    <cellStyle name="Зв'язана клітинка" xfId="53"/>
    <cellStyle name="Контрольна клітинка" xfId="54"/>
    <cellStyle name="Назва" xfId="55"/>
    <cellStyle name="Обчислення" xfId="56"/>
    <cellStyle name="Обычный" xfId="0" builtinId="0"/>
    <cellStyle name="Обычный 2" xfId="1"/>
    <cellStyle name="Підсумок" xfId="57"/>
    <cellStyle name="Поганий" xfId="58"/>
    <cellStyle name="Примечание 2" xfId="59"/>
    <cellStyle name="Примітка" xfId="60"/>
    <cellStyle name="Результат" xfId="61"/>
    <cellStyle name="Середній" xfId="62"/>
    <cellStyle name="Стиль 1" xfId="63"/>
    <cellStyle name="Текст попередження" xfId="64"/>
    <cellStyle name="Текст пояснення" xfId="65"/>
  </cellStyles>
  <dxfs count="30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5"/>
  <sheetViews>
    <sheetView tabSelected="1" topLeftCell="B1" workbookViewId="0">
      <selection activeCell="G5" sqref="G5"/>
    </sheetView>
  </sheetViews>
  <sheetFormatPr defaultRowHeight="13.2" x14ac:dyDescent="0.25"/>
  <cols>
    <col min="1" max="1" width="0" style="1" hidden="1" customWidth="1"/>
    <col min="2" max="2" width="12.6640625" style="2" customWidth="1"/>
    <col min="3" max="3" width="50.6640625" style="3" customWidth="1"/>
    <col min="4" max="6" width="15.6640625" style="1" customWidth="1"/>
    <col min="7" max="7" width="16.77734375" style="1" customWidth="1"/>
    <col min="8" max="9" width="15.6640625" style="1" customWidth="1"/>
    <col min="10" max="249" width="9.109375" style="1"/>
    <col min="250" max="250" width="12.6640625" style="1" customWidth="1"/>
    <col min="251" max="251" width="50.6640625" style="1" customWidth="1"/>
    <col min="252" max="265" width="15.6640625" style="1" customWidth="1"/>
    <col min="266" max="505" width="9.109375" style="1"/>
    <col min="506" max="506" width="12.6640625" style="1" customWidth="1"/>
    <col min="507" max="507" width="50.6640625" style="1" customWidth="1"/>
    <col min="508" max="521" width="15.6640625" style="1" customWidth="1"/>
    <col min="522" max="761" width="9.109375" style="1"/>
    <col min="762" max="762" width="12.6640625" style="1" customWidth="1"/>
    <col min="763" max="763" width="50.6640625" style="1" customWidth="1"/>
    <col min="764" max="777" width="15.6640625" style="1" customWidth="1"/>
    <col min="778" max="1017" width="9.109375" style="1"/>
    <col min="1018" max="1018" width="12.6640625" style="1" customWidth="1"/>
    <col min="1019" max="1019" width="50.6640625" style="1" customWidth="1"/>
    <col min="1020" max="1033" width="15.6640625" style="1" customWidth="1"/>
    <col min="1034" max="1273" width="9.109375" style="1"/>
    <col min="1274" max="1274" width="12.6640625" style="1" customWidth="1"/>
    <col min="1275" max="1275" width="50.6640625" style="1" customWidth="1"/>
    <col min="1276" max="1289" width="15.6640625" style="1" customWidth="1"/>
    <col min="1290" max="1529" width="9.109375" style="1"/>
    <col min="1530" max="1530" width="12.6640625" style="1" customWidth="1"/>
    <col min="1531" max="1531" width="50.6640625" style="1" customWidth="1"/>
    <col min="1532" max="1545" width="15.6640625" style="1" customWidth="1"/>
    <col min="1546" max="1785" width="9.109375" style="1"/>
    <col min="1786" max="1786" width="12.6640625" style="1" customWidth="1"/>
    <col min="1787" max="1787" width="50.6640625" style="1" customWidth="1"/>
    <col min="1788" max="1801" width="15.6640625" style="1" customWidth="1"/>
    <col min="1802" max="2041" width="9.109375" style="1"/>
    <col min="2042" max="2042" width="12.6640625" style="1" customWidth="1"/>
    <col min="2043" max="2043" width="50.6640625" style="1" customWidth="1"/>
    <col min="2044" max="2057" width="15.6640625" style="1" customWidth="1"/>
    <col min="2058" max="2297" width="9.109375" style="1"/>
    <col min="2298" max="2298" width="12.6640625" style="1" customWidth="1"/>
    <col min="2299" max="2299" width="50.6640625" style="1" customWidth="1"/>
    <col min="2300" max="2313" width="15.6640625" style="1" customWidth="1"/>
    <col min="2314" max="2553" width="9.109375" style="1"/>
    <col min="2554" max="2554" width="12.6640625" style="1" customWidth="1"/>
    <col min="2555" max="2555" width="50.6640625" style="1" customWidth="1"/>
    <col min="2556" max="2569" width="15.6640625" style="1" customWidth="1"/>
    <col min="2570" max="2809" width="9.109375" style="1"/>
    <col min="2810" max="2810" width="12.6640625" style="1" customWidth="1"/>
    <col min="2811" max="2811" width="50.6640625" style="1" customWidth="1"/>
    <col min="2812" max="2825" width="15.6640625" style="1" customWidth="1"/>
    <col min="2826" max="3065" width="9.109375" style="1"/>
    <col min="3066" max="3066" width="12.6640625" style="1" customWidth="1"/>
    <col min="3067" max="3067" width="50.6640625" style="1" customWidth="1"/>
    <col min="3068" max="3081" width="15.6640625" style="1" customWidth="1"/>
    <col min="3082" max="3321" width="9.109375" style="1"/>
    <col min="3322" max="3322" width="12.6640625" style="1" customWidth="1"/>
    <col min="3323" max="3323" width="50.6640625" style="1" customWidth="1"/>
    <col min="3324" max="3337" width="15.6640625" style="1" customWidth="1"/>
    <col min="3338" max="3577" width="9.109375" style="1"/>
    <col min="3578" max="3578" width="12.6640625" style="1" customWidth="1"/>
    <col min="3579" max="3579" width="50.6640625" style="1" customWidth="1"/>
    <col min="3580" max="3593" width="15.6640625" style="1" customWidth="1"/>
    <col min="3594" max="3833" width="9.109375" style="1"/>
    <col min="3834" max="3834" width="12.6640625" style="1" customWidth="1"/>
    <col min="3835" max="3835" width="50.6640625" style="1" customWidth="1"/>
    <col min="3836" max="3849" width="15.6640625" style="1" customWidth="1"/>
    <col min="3850" max="4089" width="9.109375" style="1"/>
    <col min="4090" max="4090" width="12.6640625" style="1" customWidth="1"/>
    <col min="4091" max="4091" width="50.6640625" style="1" customWidth="1"/>
    <col min="4092" max="4105" width="15.6640625" style="1" customWidth="1"/>
    <col min="4106" max="4345" width="9.109375" style="1"/>
    <col min="4346" max="4346" width="12.6640625" style="1" customWidth="1"/>
    <col min="4347" max="4347" width="50.6640625" style="1" customWidth="1"/>
    <col min="4348" max="4361" width="15.6640625" style="1" customWidth="1"/>
    <col min="4362" max="4601" width="9.109375" style="1"/>
    <col min="4602" max="4602" width="12.6640625" style="1" customWidth="1"/>
    <col min="4603" max="4603" width="50.6640625" style="1" customWidth="1"/>
    <col min="4604" max="4617" width="15.6640625" style="1" customWidth="1"/>
    <col min="4618" max="4857" width="9.109375" style="1"/>
    <col min="4858" max="4858" width="12.6640625" style="1" customWidth="1"/>
    <col min="4859" max="4859" width="50.6640625" style="1" customWidth="1"/>
    <col min="4860" max="4873" width="15.6640625" style="1" customWidth="1"/>
    <col min="4874" max="5113" width="9.109375" style="1"/>
    <col min="5114" max="5114" width="12.6640625" style="1" customWidth="1"/>
    <col min="5115" max="5115" width="50.6640625" style="1" customWidth="1"/>
    <col min="5116" max="5129" width="15.6640625" style="1" customWidth="1"/>
    <col min="5130" max="5369" width="9.109375" style="1"/>
    <col min="5370" max="5370" width="12.6640625" style="1" customWidth="1"/>
    <col min="5371" max="5371" width="50.6640625" style="1" customWidth="1"/>
    <col min="5372" max="5385" width="15.6640625" style="1" customWidth="1"/>
    <col min="5386" max="5625" width="9.109375" style="1"/>
    <col min="5626" max="5626" width="12.6640625" style="1" customWidth="1"/>
    <col min="5627" max="5627" width="50.6640625" style="1" customWidth="1"/>
    <col min="5628" max="5641" width="15.6640625" style="1" customWidth="1"/>
    <col min="5642" max="5881" width="9.109375" style="1"/>
    <col min="5882" max="5882" width="12.6640625" style="1" customWidth="1"/>
    <col min="5883" max="5883" width="50.6640625" style="1" customWidth="1"/>
    <col min="5884" max="5897" width="15.6640625" style="1" customWidth="1"/>
    <col min="5898" max="6137" width="9.109375" style="1"/>
    <col min="6138" max="6138" width="12.6640625" style="1" customWidth="1"/>
    <col min="6139" max="6139" width="50.6640625" style="1" customWidth="1"/>
    <col min="6140" max="6153" width="15.6640625" style="1" customWidth="1"/>
    <col min="6154" max="6393" width="9.109375" style="1"/>
    <col min="6394" max="6394" width="12.6640625" style="1" customWidth="1"/>
    <col min="6395" max="6395" width="50.6640625" style="1" customWidth="1"/>
    <col min="6396" max="6409" width="15.6640625" style="1" customWidth="1"/>
    <col min="6410" max="6649" width="9.109375" style="1"/>
    <col min="6650" max="6650" width="12.6640625" style="1" customWidth="1"/>
    <col min="6651" max="6651" width="50.6640625" style="1" customWidth="1"/>
    <col min="6652" max="6665" width="15.6640625" style="1" customWidth="1"/>
    <col min="6666" max="6905" width="9.109375" style="1"/>
    <col min="6906" max="6906" width="12.6640625" style="1" customWidth="1"/>
    <col min="6907" max="6907" width="50.6640625" style="1" customWidth="1"/>
    <col min="6908" max="6921" width="15.6640625" style="1" customWidth="1"/>
    <col min="6922" max="7161" width="9.109375" style="1"/>
    <col min="7162" max="7162" width="12.6640625" style="1" customWidth="1"/>
    <col min="7163" max="7163" width="50.6640625" style="1" customWidth="1"/>
    <col min="7164" max="7177" width="15.6640625" style="1" customWidth="1"/>
    <col min="7178" max="7417" width="9.109375" style="1"/>
    <col min="7418" max="7418" width="12.6640625" style="1" customWidth="1"/>
    <col min="7419" max="7419" width="50.6640625" style="1" customWidth="1"/>
    <col min="7420" max="7433" width="15.6640625" style="1" customWidth="1"/>
    <col min="7434" max="7673" width="9.109375" style="1"/>
    <col min="7674" max="7674" width="12.6640625" style="1" customWidth="1"/>
    <col min="7675" max="7675" width="50.6640625" style="1" customWidth="1"/>
    <col min="7676" max="7689" width="15.6640625" style="1" customWidth="1"/>
    <col min="7690" max="7929" width="9.109375" style="1"/>
    <col min="7930" max="7930" width="12.6640625" style="1" customWidth="1"/>
    <col min="7931" max="7931" width="50.6640625" style="1" customWidth="1"/>
    <col min="7932" max="7945" width="15.6640625" style="1" customWidth="1"/>
    <col min="7946" max="8185" width="9.109375" style="1"/>
    <col min="8186" max="8186" width="12.6640625" style="1" customWidth="1"/>
    <col min="8187" max="8187" width="50.6640625" style="1" customWidth="1"/>
    <col min="8188" max="8201" width="15.6640625" style="1" customWidth="1"/>
    <col min="8202" max="8441" width="9.109375" style="1"/>
    <col min="8442" max="8442" width="12.6640625" style="1" customWidth="1"/>
    <col min="8443" max="8443" width="50.6640625" style="1" customWidth="1"/>
    <col min="8444" max="8457" width="15.6640625" style="1" customWidth="1"/>
    <col min="8458" max="8697" width="9.109375" style="1"/>
    <col min="8698" max="8698" width="12.6640625" style="1" customWidth="1"/>
    <col min="8699" max="8699" width="50.6640625" style="1" customWidth="1"/>
    <col min="8700" max="8713" width="15.6640625" style="1" customWidth="1"/>
    <col min="8714" max="8953" width="9.109375" style="1"/>
    <col min="8954" max="8954" width="12.6640625" style="1" customWidth="1"/>
    <col min="8955" max="8955" width="50.6640625" style="1" customWidth="1"/>
    <col min="8956" max="8969" width="15.6640625" style="1" customWidth="1"/>
    <col min="8970" max="9209" width="9.109375" style="1"/>
    <col min="9210" max="9210" width="12.6640625" style="1" customWidth="1"/>
    <col min="9211" max="9211" width="50.6640625" style="1" customWidth="1"/>
    <col min="9212" max="9225" width="15.6640625" style="1" customWidth="1"/>
    <col min="9226" max="9465" width="9.109375" style="1"/>
    <col min="9466" max="9466" width="12.6640625" style="1" customWidth="1"/>
    <col min="9467" max="9467" width="50.6640625" style="1" customWidth="1"/>
    <col min="9468" max="9481" width="15.6640625" style="1" customWidth="1"/>
    <col min="9482" max="9721" width="9.109375" style="1"/>
    <col min="9722" max="9722" width="12.6640625" style="1" customWidth="1"/>
    <col min="9723" max="9723" width="50.6640625" style="1" customWidth="1"/>
    <col min="9724" max="9737" width="15.6640625" style="1" customWidth="1"/>
    <col min="9738" max="9977" width="9.109375" style="1"/>
    <col min="9978" max="9978" width="12.6640625" style="1" customWidth="1"/>
    <col min="9979" max="9979" width="50.6640625" style="1" customWidth="1"/>
    <col min="9980" max="9993" width="15.6640625" style="1" customWidth="1"/>
    <col min="9994" max="10233" width="9.109375" style="1"/>
    <col min="10234" max="10234" width="12.6640625" style="1" customWidth="1"/>
    <col min="10235" max="10235" width="50.6640625" style="1" customWidth="1"/>
    <col min="10236" max="10249" width="15.6640625" style="1" customWidth="1"/>
    <col min="10250" max="10489" width="9.109375" style="1"/>
    <col min="10490" max="10490" width="12.6640625" style="1" customWidth="1"/>
    <col min="10491" max="10491" width="50.6640625" style="1" customWidth="1"/>
    <col min="10492" max="10505" width="15.6640625" style="1" customWidth="1"/>
    <col min="10506" max="10745" width="9.109375" style="1"/>
    <col min="10746" max="10746" width="12.6640625" style="1" customWidth="1"/>
    <col min="10747" max="10747" width="50.6640625" style="1" customWidth="1"/>
    <col min="10748" max="10761" width="15.6640625" style="1" customWidth="1"/>
    <col min="10762" max="11001" width="9.109375" style="1"/>
    <col min="11002" max="11002" width="12.6640625" style="1" customWidth="1"/>
    <col min="11003" max="11003" width="50.6640625" style="1" customWidth="1"/>
    <col min="11004" max="11017" width="15.6640625" style="1" customWidth="1"/>
    <col min="11018" max="11257" width="9.109375" style="1"/>
    <col min="11258" max="11258" width="12.6640625" style="1" customWidth="1"/>
    <col min="11259" max="11259" width="50.6640625" style="1" customWidth="1"/>
    <col min="11260" max="11273" width="15.6640625" style="1" customWidth="1"/>
    <col min="11274" max="11513" width="9.109375" style="1"/>
    <col min="11514" max="11514" width="12.6640625" style="1" customWidth="1"/>
    <col min="11515" max="11515" width="50.6640625" style="1" customWidth="1"/>
    <col min="11516" max="11529" width="15.6640625" style="1" customWidth="1"/>
    <col min="11530" max="11769" width="9.109375" style="1"/>
    <col min="11770" max="11770" width="12.6640625" style="1" customWidth="1"/>
    <col min="11771" max="11771" width="50.6640625" style="1" customWidth="1"/>
    <col min="11772" max="11785" width="15.6640625" style="1" customWidth="1"/>
    <col min="11786" max="12025" width="9.109375" style="1"/>
    <col min="12026" max="12026" width="12.6640625" style="1" customWidth="1"/>
    <col min="12027" max="12027" width="50.6640625" style="1" customWidth="1"/>
    <col min="12028" max="12041" width="15.6640625" style="1" customWidth="1"/>
    <col min="12042" max="12281" width="9.109375" style="1"/>
    <col min="12282" max="12282" width="12.6640625" style="1" customWidth="1"/>
    <col min="12283" max="12283" width="50.6640625" style="1" customWidth="1"/>
    <col min="12284" max="12297" width="15.6640625" style="1" customWidth="1"/>
    <col min="12298" max="12537" width="9.109375" style="1"/>
    <col min="12538" max="12538" width="12.6640625" style="1" customWidth="1"/>
    <col min="12539" max="12539" width="50.6640625" style="1" customWidth="1"/>
    <col min="12540" max="12553" width="15.6640625" style="1" customWidth="1"/>
    <col min="12554" max="12793" width="9.109375" style="1"/>
    <col min="12794" max="12794" width="12.6640625" style="1" customWidth="1"/>
    <col min="12795" max="12795" width="50.6640625" style="1" customWidth="1"/>
    <col min="12796" max="12809" width="15.6640625" style="1" customWidth="1"/>
    <col min="12810" max="13049" width="9.109375" style="1"/>
    <col min="13050" max="13050" width="12.6640625" style="1" customWidth="1"/>
    <col min="13051" max="13051" width="50.6640625" style="1" customWidth="1"/>
    <col min="13052" max="13065" width="15.6640625" style="1" customWidth="1"/>
    <col min="13066" max="13305" width="9.109375" style="1"/>
    <col min="13306" max="13306" width="12.6640625" style="1" customWidth="1"/>
    <col min="13307" max="13307" width="50.6640625" style="1" customWidth="1"/>
    <col min="13308" max="13321" width="15.6640625" style="1" customWidth="1"/>
    <col min="13322" max="13561" width="9.109375" style="1"/>
    <col min="13562" max="13562" width="12.6640625" style="1" customWidth="1"/>
    <col min="13563" max="13563" width="50.6640625" style="1" customWidth="1"/>
    <col min="13564" max="13577" width="15.6640625" style="1" customWidth="1"/>
    <col min="13578" max="13817" width="9.109375" style="1"/>
    <col min="13818" max="13818" width="12.6640625" style="1" customWidth="1"/>
    <col min="13819" max="13819" width="50.6640625" style="1" customWidth="1"/>
    <col min="13820" max="13833" width="15.6640625" style="1" customWidth="1"/>
    <col min="13834" max="14073" width="9.109375" style="1"/>
    <col min="14074" max="14074" width="12.6640625" style="1" customWidth="1"/>
    <col min="14075" max="14075" width="50.6640625" style="1" customWidth="1"/>
    <col min="14076" max="14089" width="15.6640625" style="1" customWidth="1"/>
    <col min="14090" max="14329" width="9.109375" style="1"/>
    <col min="14330" max="14330" width="12.6640625" style="1" customWidth="1"/>
    <col min="14331" max="14331" width="50.6640625" style="1" customWidth="1"/>
    <col min="14332" max="14345" width="15.6640625" style="1" customWidth="1"/>
    <col min="14346" max="14585" width="9.109375" style="1"/>
    <col min="14586" max="14586" width="12.6640625" style="1" customWidth="1"/>
    <col min="14587" max="14587" width="50.6640625" style="1" customWidth="1"/>
    <col min="14588" max="14601" width="15.6640625" style="1" customWidth="1"/>
    <col min="14602" max="14841" width="9.109375" style="1"/>
    <col min="14842" max="14842" width="12.6640625" style="1" customWidth="1"/>
    <col min="14843" max="14843" width="50.6640625" style="1" customWidth="1"/>
    <col min="14844" max="14857" width="15.6640625" style="1" customWidth="1"/>
    <col min="14858" max="15097" width="9.109375" style="1"/>
    <col min="15098" max="15098" width="12.6640625" style="1" customWidth="1"/>
    <col min="15099" max="15099" width="50.6640625" style="1" customWidth="1"/>
    <col min="15100" max="15113" width="15.6640625" style="1" customWidth="1"/>
    <col min="15114" max="15353" width="9.109375" style="1"/>
    <col min="15354" max="15354" width="12.6640625" style="1" customWidth="1"/>
    <col min="15355" max="15355" width="50.6640625" style="1" customWidth="1"/>
    <col min="15356" max="15369" width="15.6640625" style="1" customWidth="1"/>
    <col min="15370" max="15609" width="9.109375" style="1"/>
    <col min="15610" max="15610" width="12.6640625" style="1" customWidth="1"/>
    <col min="15611" max="15611" width="50.6640625" style="1" customWidth="1"/>
    <col min="15612" max="15625" width="15.6640625" style="1" customWidth="1"/>
    <col min="15626" max="15865" width="9.109375" style="1"/>
    <col min="15866" max="15866" width="12.6640625" style="1" customWidth="1"/>
    <col min="15867" max="15867" width="50.6640625" style="1" customWidth="1"/>
    <col min="15868" max="15881" width="15.6640625" style="1" customWidth="1"/>
    <col min="15882" max="16121" width="9.109375" style="1"/>
    <col min="16122" max="16122" width="12.6640625" style="1" customWidth="1"/>
    <col min="16123" max="16123" width="50.6640625" style="1" customWidth="1"/>
    <col min="16124" max="16137" width="15.6640625" style="1" customWidth="1"/>
    <col min="16138" max="16376" width="9.109375" style="1"/>
    <col min="16377" max="16384" width="9.109375" style="1" customWidth="1"/>
  </cols>
  <sheetData>
    <row r="2" spans="1:10" ht="13.8" x14ac:dyDescent="0.3">
      <c r="G2" s="4" t="s">
        <v>77</v>
      </c>
      <c r="H2" s="5"/>
    </row>
    <row r="3" spans="1:10" ht="13.8" x14ac:dyDescent="0.25">
      <c r="G3" s="6" t="s">
        <v>75</v>
      </c>
      <c r="H3" s="6"/>
    </row>
    <row r="4" spans="1:10" ht="13.8" x14ac:dyDescent="0.25">
      <c r="G4" s="25" t="s">
        <v>76</v>
      </c>
      <c r="H4" s="25"/>
    </row>
    <row r="5" spans="1:10" ht="14.4" x14ac:dyDescent="0.3">
      <c r="G5" s="7" t="s">
        <v>80</v>
      </c>
      <c r="H5" s="5"/>
    </row>
    <row r="8" spans="1:10" ht="17.399999999999999" x14ac:dyDescent="0.3">
      <c r="B8" s="23" t="s">
        <v>9</v>
      </c>
      <c r="C8" s="23"/>
      <c r="D8" s="23"/>
      <c r="E8" s="23"/>
      <c r="F8" s="23"/>
      <c r="G8" s="23"/>
      <c r="H8" s="23"/>
      <c r="I8" s="23"/>
    </row>
    <row r="9" spans="1:10" x14ac:dyDescent="0.25">
      <c r="B9" s="24" t="s">
        <v>74</v>
      </c>
      <c r="C9" s="24"/>
      <c r="D9" s="24"/>
      <c r="E9" s="24"/>
      <c r="F9" s="24"/>
      <c r="G9" s="24"/>
      <c r="H9" s="24"/>
      <c r="I9" s="24"/>
    </row>
    <row r="10" spans="1:10" x14ac:dyDescent="0.25">
      <c r="I10" s="8" t="s">
        <v>8</v>
      </c>
    </row>
    <row r="11" spans="1:10" s="11" customFormat="1" ht="66" x14ac:dyDescent="0.25">
      <c r="A11" s="9"/>
      <c r="B11" s="10" t="s">
        <v>0</v>
      </c>
      <c r="C11" s="10" t="s">
        <v>1</v>
      </c>
      <c r="D11" s="10" t="s">
        <v>2</v>
      </c>
      <c r="E11" s="10" t="s">
        <v>3</v>
      </c>
      <c r="F11" s="10" t="s">
        <v>4</v>
      </c>
      <c r="G11" s="10" t="s">
        <v>5</v>
      </c>
      <c r="H11" s="10" t="s">
        <v>6</v>
      </c>
      <c r="I11" s="10" t="s">
        <v>7</v>
      </c>
    </row>
    <row r="12" spans="1:10" x14ac:dyDescent="0.25">
      <c r="A12" s="12"/>
      <c r="B12" s="13">
        <v>1</v>
      </c>
      <c r="C12" s="13">
        <v>2</v>
      </c>
      <c r="D12" s="13">
        <v>3</v>
      </c>
      <c r="E12" s="13">
        <v>4</v>
      </c>
      <c r="F12" s="13">
        <v>5</v>
      </c>
      <c r="G12" s="13">
        <v>6</v>
      </c>
      <c r="H12" s="13">
        <v>7</v>
      </c>
      <c r="I12" s="13">
        <v>8</v>
      </c>
    </row>
    <row r="13" spans="1:10" ht="39.6" x14ac:dyDescent="0.25">
      <c r="A13" s="14">
        <v>1</v>
      </c>
      <c r="B13" s="15" t="s">
        <v>10</v>
      </c>
      <c r="C13" s="16" t="s">
        <v>11</v>
      </c>
      <c r="D13" s="17">
        <v>1583562.87</v>
      </c>
      <c r="E13" s="17">
        <f>SUM(E14+E18+E27+E34+E37)</f>
        <v>2214399.58</v>
      </c>
      <c r="F13" s="17">
        <f>SUM(F14+F18+F27+F34+F37)</f>
        <v>2214399.58</v>
      </c>
      <c r="G13" s="17">
        <v>354800</v>
      </c>
      <c r="H13" s="17">
        <v>648896.39</v>
      </c>
      <c r="I13" s="18">
        <f t="shared" ref="I13:I55" si="0">IF(F13=0,0,(H13/F13)*100)</f>
        <v>29.303491378010467</v>
      </c>
      <c r="J13" s="19"/>
    </row>
    <row r="14" spans="1:10" x14ac:dyDescent="0.25">
      <c r="A14" s="14">
        <v>1</v>
      </c>
      <c r="B14" s="15" t="s">
        <v>12</v>
      </c>
      <c r="C14" s="16" t="s">
        <v>13</v>
      </c>
      <c r="D14" s="17">
        <v>0</v>
      </c>
      <c r="E14" s="17">
        <f>SUM(E15)</f>
        <v>204000.82</v>
      </c>
      <c r="F14" s="17">
        <f>SUM(F15)</f>
        <v>204000.82</v>
      </c>
      <c r="G14" s="17">
        <v>174800</v>
      </c>
      <c r="H14" s="17">
        <v>174800</v>
      </c>
      <c r="I14" s="18">
        <f t="shared" si="0"/>
        <v>85.6859300859673</v>
      </c>
      <c r="J14" s="19"/>
    </row>
    <row r="15" spans="1:10" ht="66" x14ac:dyDescent="0.25">
      <c r="A15" s="14">
        <v>1</v>
      </c>
      <c r="B15" s="15" t="s">
        <v>15</v>
      </c>
      <c r="C15" s="16" t="s">
        <v>14</v>
      </c>
      <c r="D15" s="17">
        <v>0</v>
      </c>
      <c r="E15" s="17">
        <f>SUM(E16:E17)</f>
        <v>204000.82</v>
      </c>
      <c r="F15" s="17">
        <f>SUM(F16:F17)</f>
        <v>204000.82</v>
      </c>
      <c r="G15" s="17">
        <v>174800</v>
      </c>
      <c r="H15" s="17">
        <v>174800</v>
      </c>
      <c r="I15" s="18">
        <f t="shared" si="0"/>
        <v>85.6859300859673</v>
      </c>
      <c r="J15" s="19"/>
    </row>
    <row r="16" spans="1:10" x14ac:dyDescent="0.25">
      <c r="A16" s="14"/>
      <c r="B16" s="15">
        <v>2210</v>
      </c>
      <c r="C16" s="16" t="s">
        <v>29</v>
      </c>
      <c r="D16" s="17">
        <v>0</v>
      </c>
      <c r="E16" s="17">
        <v>0.82</v>
      </c>
      <c r="F16" s="17">
        <v>0.82</v>
      </c>
      <c r="G16" s="17">
        <v>0</v>
      </c>
      <c r="H16" s="17">
        <v>0</v>
      </c>
      <c r="I16" s="18">
        <f t="shared" si="0"/>
        <v>0</v>
      </c>
      <c r="J16" s="19"/>
    </row>
    <row r="17" spans="1:10" ht="26.4" x14ac:dyDescent="0.25">
      <c r="A17" s="14">
        <v>0</v>
      </c>
      <c r="B17" s="15" t="s">
        <v>17</v>
      </c>
      <c r="C17" s="16" t="s">
        <v>18</v>
      </c>
      <c r="D17" s="17">
        <v>0</v>
      </c>
      <c r="E17" s="17">
        <v>204000</v>
      </c>
      <c r="F17" s="17">
        <v>204000</v>
      </c>
      <c r="G17" s="17">
        <v>174800</v>
      </c>
      <c r="H17" s="17">
        <v>174800</v>
      </c>
      <c r="I17" s="18">
        <f t="shared" si="0"/>
        <v>85.686274509803923</v>
      </c>
      <c r="J17" s="19"/>
    </row>
    <row r="18" spans="1:10" x14ac:dyDescent="0.25">
      <c r="A18" s="14">
        <v>1</v>
      </c>
      <c r="B18" s="15" t="s">
        <v>16</v>
      </c>
      <c r="C18" s="16" t="s">
        <v>19</v>
      </c>
      <c r="D18" s="17">
        <v>100000</v>
      </c>
      <c r="E18" s="17">
        <f>SUM(E19+E22)</f>
        <v>359492.89</v>
      </c>
      <c r="F18" s="17">
        <f>SUM(F19+F22)</f>
        <v>359492.89</v>
      </c>
      <c r="G18" s="17">
        <v>0</v>
      </c>
      <c r="H18" s="17">
        <v>294096.39</v>
      </c>
      <c r="I18" s="18">
        <f t="shared" si="0"/>
        <v>81.808680555545905</v>
      </c>
      <c r="J18" s="19"/>
    </row>
    <row r="19" spans="1:10" x14ac:dyDescent="0.25">
      <c r="A19" s="14">
        <v>1</v>
      </c>
      <c r="B19" s="15" t="s">
        <v>21</v>
      </c>
      <c r="C19" s="16" t="s">
        <v>20</v>
      </c>
      <c r="D19" s="17">
        <v>0</v>
      </c>
      <c r="E19" s="17">
        <f>SUM(E20:E21)</f>
        <v>80696.450000000012</v>
      </c>
      <c r="F19" s="17">
        <f>SUM(F20:F21)</f>
        <v>80696.450000000012</v>
      </c>
      <c r="G19" s="17">
        <v>0</v>
      </c>
      <c r="H19" s="17">
        <v>80696.450000000012</v>
      </c>
      <c r="I19" s="18">
        <f t="shared" si="0"/>
        <v>100</v>
      </c>
      <c r="J19" s="19"/>
    </row>
    <row r="20" spans="1:10" x14ac:dyDescent="0.25">
      <c r="A20" s="14">
        <v>0</v>
      </c>
      <c r="B20" s="15" t="s">
        <v>22</v>
      </c>
      <c r="C20" s="16" t="s">
        <v>23</v>
      </c>
      <c r="D20" s="17">
        <v>0</v>
      </c>
      <c r="E20" s="17">
        <v>66414.960000000006</v>
      </c>
      <c r="F20" s="17">
        <v>66414.960000000006</v>
      </c>
      <c r="G20" s="17">
        <v>0</v>
      </c>
      <c r="H20" s="17">
        <v>66414.960000000006</v>
      </c>
      <c r="I20" s="18">
        <f t="shared" si="0"/>
        <v>100</v>
      </c>
      <c r="J20" s="19"/>
    </row>
    <row r="21" spans="1:10" x14ac:dyDescent="0.25">
      <c r="A21" s="14">
        <v>0</v>
      </c>
      <c r="B21" s="15" t="s">
        <v>24</v>
      </c>
      <c r="C21" s="16" t="s">
        <v>25</v>
      </c>
      <c r="D21" s="17">
        <v>0</v>
      </c>
      <c r="E21" s="17">
        <v>14281.49</v>
      </c>
      <c r="F21" s="17">
        <v>14281.49</v>
      </c>
      <c r="G21" s="17">
        <v>0</v>
      </c>
      <c r="H21" s="17">
        <v>14281.49</v>
      </c>
      <c r="I21" s="18">
        <f t="shared" si="0"/>
        <v>100</v>
      </c>
      <c r="J21" s="19"/>
    </row>
    <row r="22" spans="1:10" ht="26.4" x14ac:dyDescent="0.25">
      <c r="A22" s="14">
        <v>1</v>
      </c>
      <c r="B22" s="15" t="s">
        <v>27</v>
      </c>
      <c r="C22" s="16" t="s">
        <v>26</v>
      </c>
      <c r="D22" s="17">
        <v>100000</v>
      </c>
      <c r="E22" s="17">
        <f>SUM(E23:E26)</f>
        <v>278796.44</v>
      </c>
      <c r="F22" s="17">
        <f>SUM(F23:F26)</f>
        <v>278796.44</v>
      </c>
      <c r="G22" s="17">
        <v>0</v>
      </c>
      <c r="H22" s="17">
        <v>213399.94</v>
      </c>
      <c r="I22" s="18">
        <f t="shared" si="0"/>
        <v>76.543280107880861</v>
      </c>
      <c r="J22" s="19"/>
    </row>
    <row r="23" spans="1:10" x14ac:dyDescent="0.25">
      <c r="A23" s="14">
        <v>0</v>
      </c>
      <c r="B23" s="15" t="s">
        <v>28</v>
      </c>
      <c r="C23" s="16" t="s">
        <v>29</v>
      </c>
      <c r="D23" s="17">
        <v>91400</v>
      </c>
      <c r="E23" s="17">
        <v>186103.64</v>
      </c>
      <c r="F23" s="17">
        <v>186103.64</v>
      </c>
      <c r="G23" s="17">
        <v>0</v>
      </c>
      <c r="H23" s="17">
        <v>132867.14000000001</v>
      </c>
      <c r="I23" s="18">
        <f t="shared" si="0"/>
        <v>71.394165100693357</v>
      </c>
      <c r="J23" s="19"/>
    </row>
    <row r="24" spans="1:10" x14ac:dyDescent="0.25">
      <c r="A24" s="14">
        <v>0</v>
      </c>
      <c r="B24" s="15" t="s">
        <v>30</v>
      </c>
      <c r="C24" s="16" t="s">
        <v>31</v>
      </c>
      <c r="D24" s="17">
        <v>6600</v>
      </c>
      <c r="E24" s="17">
        <v>6600</v>
      </c>
      <c r="F24" s="17">
        <v>6600</v>
      </c>
      <c r="G24" s="17">
        <v>0</v>
      </c>
      <c r="H24" s="17">
        <v>6000</v>
      </c>
      <c r="I24" s="18">
        <f t="shared" si="0"/>
        <v>90.909090909090907</v>
      </c>
      <c r="J24" s="19"/>
    </row>
    <row r="25" spans="1:10" x14ac:dyDescent="0.25">
      <c r="A25" s="14">
        <v>0</v>
      </c>
      <c r="B25" s="15" t="s">
        <v>32</v>
      </c>
      <c r="C25" s="16" t="s">
        <v>33</v>
      </c>
      <c r="D25" s="17">
        <v>2000</v>
      </c>
      <c r="E25" s="17">
        <v>2000</v>
      </c>
      <c r="F25" s="17">
        <v>2000</v>
      </c>
      <c r="G25" s="17">
        <v>0</v>
      </c>
      <c r="H25" s="17">
        <v>0</v>
      </c>
      <c r="I25" s="18">
        <f t="shared" si="0"/>
        <v>0</v>
      </c>
      <c r="J25" s="19"/>
    </row>
    <row r="26" spans="1:10" ht="26.4" x14ac:dyDescent="0.25">
      <c r="A26" s="14">
        <v>0</v>
      </c>
      <c r="B26" s="15" t="s">
        <v>17</v>
      </c>
      <c r="C26" s="16" t="s">
        <v>18</v>
      </c>
      <c r="D26" s="17">
        <v>0</v>
      </c>
      <c r="E26" s="17">
        <v>84092.800000000003</v>
      </c>
      <c r="F26" s="17">
        <v>84092.800000000003</v>
      </c>
      <c r="G26" s="17">
        <v>0</v>
      </c>
      <c r="H26" s="17">
        <v>74532.800000000003</v>
      </c>
      <c r="I26" s="18">
        <f t="shared" si="0"/>
        <v>88.63160698656722</v>
      </c>
      <c r="J26" s="19"/>
    </row>
    <row r="27" spans="1:10" x14ac:dyDescent="0.25">
      <c r="A27" s="14">
        <v>1</v>
      </c>
      <c r="B27" s="15" t="s">
        <v>34</v>
      </c>
      <c r="C27" s="16" t="s">
        <v>35</v>
      </c>
      <c r="D27" s="17">
        <v>338000</v>
      </c>
      <c r="E27" s="17">
        <f>SUM(E28+E30+E32)</f>
        <v>505343</v>
      </c>
      <c r="F27" s="17">
        <f>SUM(F28+F30+F32)</f>
        <v>505343</v>
      </c>
      <c r="G27" s="17">
        <v>180000</v>
      </c>
      <c r="H27" s="17">
        <v>180000</v>
      </c>
      <c r="I27" s="18">
        <f t="shared" si="0"/>
        <v>35.619371397248997</v>
      </c>
      <c r="J27" s="19"/>
    </row>
    <row r="28" spans="1:10" ht="26.4" x14ac:dyDescent="0.25">
      <c r="A28" s="14">
        <v>1</v>
      </c>
      <c r="B28" s="15" t="s">
        <v>37</v>
      </c>
      <c r="C28" s="16" t="s">
        <v>36</v>
      </c>
      <c r="D28" s="17">
        <v>22000</v>
      </c>
      <c r="E28" s="17">
        <f>SUM(E29)</f>
        <v>3522</v>
      </c>
      <c r="F28" s="17">
        <f>SUM(F29)</f>
        <v>3522</v>
      </c>
      <c r="G28" s="17">
        <v>0</v>
      </c>
      <c r="H28" s="17">
        <v>0</v>
      </c>
      <c r="I28" s="18">
        <f t="shared" si="0"/>
        <v>0</v>
      </c>
      <c r="J28" s="19"/>
    </row>
    <row r="29" spans="1:10" x14ac:dyDescent="0.25">
      <c r="A29" s="14">
        <v>0</v>
      </c>
      <c r="B29" s="15" t="s">
        <v>28</v>
      </c>
      <c r="C29" s="16" t="s">
        <v>29</v>
      </c>
      <c r="D29" s="17">
        <v>22000</v>
      </c>
      <c r="E29" s="17">
        <v>3522</v>
      </c>
      <c r="F29" s="17">
        <v>3522</v>
      </c>
      <c r="G29" s="17">
        <v>0</v>
      </c>
      <c r="H29" s="17">
        <v>0</v>
      </c>
      <c r="I29" s="18">
        <f t="shared" si="0"/>
        <v>0</v>
      </c>
      <c r="J29" s="19"/>
    </row>
    <row r="30" spans="1:10" ht="26.4" x14ac:dyDescent="0.25">
      <c r="A30" s="14">
        <v>1</v>
      </c>
      <c r="B30" s="15" t="s">
        <v>39</v>
      </c>
      <c r="C30" s="16" t="s">
        <v>38</v>
      </c>
      <c r="D30" s="17">
        <v>16000</v>
      </c>
      <c r="E30" s="17">
        <v>20821</v>
      </c>
      <c r="F30" s="17">
        <v>20821</v>
      </c>
      <c r="G30" s="17">
        <v>0</v>
      </c>
      <c r="H30" s="17">
        <v>0</v>
      </c>
      <c r="I30" s="18">
        <f t="shared" si="0"/>
        <v>0</v>
      </c>
      <c r="J30" s="19"/>
    </row>
    <row r="31" spans="1:10" x14ac:dyDescent="0.25">
      <c r="A31" s="14">
        <v>0</v>
      </c>
      <c r="B31" s="15" t="s">
        <v>40</v>
      </c>
      <c r="C31" s="16" t="s">
        <v>41</v>
      </c>
      <c r="D31" s="17">
        <v>16000</v>
      </c>
      <c r="E31" s="17">
        <v>20821</v>
      </c>
      <c r="F31" s="17">
        <v>20821</v>
      </c>
      <c r="G31" s="17">
        <v>0</v>
      </c>
      <c r="H31" s="17">
        <v>0</v>
      </c>
      <c r="I31" s="18">
        <f t="shared" si="0"/>
        <v>0</v>
      </c>
      <c r="J31" s="19"/>
    </row>
    <row r="32" spans="1:10" x14ac:dyDescent="0.25">
      <c r="A32" s="14">
        <v>1</v>
      </c>
      <c r="B32" s="15" t="s">
        <v>43</v>
      </c>
      <c r="C32" s="16" t="s">
        <v>42</v>
      </c>
      <c r="D32" s="17">
        <v>300000</v>
      </c>
      <c r="E32" s="17">
        <v>481000</v>
      </c>
      <c r="F32" s="17">
        <v>481000</v>
      </c>
      <c r="G32" s="17">
        <v>180000</v>
      </c>
      <c r="H32" s="17">
        <v>180000</v>
      </c>
      <c r="I32" s="18">
        <f t="shared" si="0"/>
        <v>37.422037422037427</v>
      </c>
      <c r="J32" s="19"/>
    </row>
    <row r="33" spans="1:10" ht="26.4" x14ac:dyDescent="0.25">
      <c r="A33" s="14">
        <v>0</v>
      </c>
      <c r="B33" s="15" t="s">
        <v>17</v>
      </c>
      <c r="C33" s="16" t="s">
        <v>18</v>
      </c>
      <c r="D33" s="17">
        <v>300000</v>
      </c>
      <c r="E33" s="17">
        <v>481000</v>
      </c>
      <c r="F33" s="17">
        <v>481000</v>
      </c>
      <c r="G33" s="17">
        <v>180000</v>
      </c>
      <c r="H33" s="17">
        <v>180000</v>
      </c>
      <c r="I33" s="18">
        <f t="shared" si="0"/>
        <v>37.422037422037427</v>
      </c>
      <c r="J33" s="19"/>
    </row>
    <row r="34" spans="1:10" x14ac:dyDescent="0.25">
      <c r="A34" s="14">
        <v>1</v>
      </c>
      <c r="B34" s="15" t="s">
        <v>44</v>
      </c>
      <c r="C34" s="16" t="s">
        <v>45</v>
      </c>
      <c r="D34" s="17">
        <v>1110562.8700000001</v>
      </c>
      <c r="E34" s="17">
        <v>1110562.8700000001</v>
      </c>
      <c r="F34" s="17">
        <v>1110562.8700000001</v>
      </c>
      <c r="G34" s="17">
        <v>0</v>
      </c>
      <c r="H34" s="17">
        <v>0</v>
      </c>
      <c r="I34" s="18">
        <f t="shared" si="0"/>
        <v>0</v>
      </c>
      <c r="J34" s="19"/>
    </row>
    <row r="35" spans="1:10" ht="39.6" x14ac:dyDescent="0.25">
      <c r="A35" s="14">
        <v>1</v>
      </c>
      <c r="B35" s="15" t="s">
        <v>47</v>
      </c>
      <c r="C35" s="16" t="s">
        <v>46</v>
      </c>
      <c r="D35" s="17">
        <v>1110562.8700000001</v>
      </c>
      <c r="E35" s="17">
        <v>1110562.8700000001</v>
      </c>
      <c r="F35" s="17">
        <v>1110562.8700000001</v>
      </c>
      <c r="G35" s="17">
        <v>0</v>
      </c>
      <c r="H35" s="17">
        <v>0</v>
      </c>
      <c r="I35" s="18">
        <f t="shared" si="0"/>
        <v>0</v>
      </c>
      <c r="J35" s="19"/>
    </row>
    <row r="36" spans="1:10" x14ac:dyDescent="0.25">
      <c r="A36" s="14">
        <v>0</v>
      </c>
      <c r="B36" s="15" t="s">
        <v>48</v>
      </c>
      <c r="C36" s="16" t="s">
        <v>49</v>
      </c>
      <c r="D36" s="17">
        <v>1110562.8700000001</v>
      </c>
      <c r="E36" s="17">
        <v>1110562.8700000001</v>
      </c>
      <c r="F36" s="17">
        <v>1110562.8700000001</v>
      </c>
      <c r="G36" s="17">
        <v>0</v>
      </c>
      <c r="H36" s="17">
        <v>0</v>
      </c>
      <c r="I36" s="18">
        <f t="shared" si="0"/>
        <v>0</v>
      </c>
      <c r="J36" s="19"/>
    </row>
    <row r="37" spans="1:10" x14ac:dyDescent="0.25">
      <c r="A37" s="14">
        <v>1</v>
      </c>
      <c r="B37" s="15" t="s">
        <v>50</v>
      </c>
      <c r="C37" s="16" t="s">
        <v>51</v>
      </c>
      <c r="D37" s="17">
        <v>35000</v>
      </c>
      <c r="E37" s="17">
        <v>35000</v>
      </c>
      <c r="F37" s="17">
        <v>35000</v>
      </c>
      <c r="G37" s="17">
        <v>0</v>
      </c>
      <c r="H37" s="17">
        <v>0</v>
      </c>
      <c r="I37" s="18">
        <f t="shared" si="0"/>
        <v>0</v>
      </c>
      <c r="J37" s="19"/>
    </row>
    <row r="38" spans="1:10" ht="26.4" x14ac:dyDescent="0.25">
      <c r="A38" s="14">
        <v>1</v>
      </c>
      <c r="B38" s="15" t="s">
        <v>53</v>
      </c>
      <c r="C38" s="16" t="s">
        <v>52</v>
      </c>
      <c r="D38" s="17">
        <v>35000</v>
      </c>
      <c r="E38" s="17">
        <v>35000</v>
      </c>
      <c r="F38" s="17">
        <v>35000</v>
      </c>
      <c r="G38" s="17">
        <v>0</v>
      </c>
      <c r="H38" s="17">
        <v>0</v>
      </c>
      <c r="I38" s="18">
        <f t="shared" si="0"/>
        <v>0</v>
      </c>
      <c r="J38" s="19"/>
    </row>
    <row r="39" spans="1:10" ht="26.4" x14ac:dyDescent="0.25">
      <c r="A39" s="14">
        <v>0</v>
      </c>
      <c r="B39" s="15" t="s">
        <v>17</v>
      </c>
      <c r="C39" s="16" t="s">
        <v>18</v>
      </c>
      <c r="D39" s="17">
        <v>35000</v>
      </c>
      <c r="E39" s="17">
        <v>35000</v>
      </c>
      <c r="F39" s="17">
        <v>35000</v>
      </c>
      <c r="G39" s="17">
        <v>0</v>
      </c>
      <c r="H39" s="17">
        <v>0</v>
      </c>
      <c r="I39" s="18">
        <f t="shared" si="0"/>
        <v>0</v>
      </c>
      <c r="J39" s="19"/>
    </row>
    <row r="40" spans="1:10" ht="52.8" x14ac:dyDescent="0.25">
      <c r="A40" s="14">
        <v>1</v>
      </c>
      <c r="B40" s="15" t="s">
        <v>54</v>
      </c>
      <c r="C40" s="16" t="s">
        <v>55</v>
      </c>
      <c r="D40" s="17">
        <v>889000</v>
      </c>
      <c r="E40" s="17">
        <f>SUM(E41+E49)</f>
        <v>3246299.31</v>
      </c>
      <c r="F40" s="17">
        <f>SUM(F41+F49)</f>
        <v>3246299.31</v>
      </c>
      <c r="G40" s="17">
        <v>234000</v>
      </c>
      <c r="H40" s="17">
        <v>3148146.6300000004</v>
      </c>
      <c r="I40" s="18">
        <f t="shared" si="0"/>
        <v>96.976474729312628</v>
      </c>
      <c r="J40" s="19"/>
    </row>
    <row r="41" spans="1:10" x14ac:dyDescent="0.25">
      <c r="A41" s="14">
        <v>1</v>
      </c>
      <c r="B41" s="15" t="s">
        <v>56</v>
      </c>
      <c r="C41" s="16" t="s">
        <v>57</v>
      </c>
      <c r="D41" s="17">
        <v>889000</v>
      </c>
      <c r="E41" s="17">
        <f>SUM(E42+E44)</f>
        <v>3061299.31</v>
      </c>
      <c r="F41" s="17">
        <f>SUM(F42+F44)</f>
        <v>3061299.31</v>
      </c>
      <c r="G41" s="17">
        <v>50000</v>
      </c>
      <c r="H41" s="17">
        <v>2964146.6300000004</v>
      </c>
      <c r="I41" s="18">
        <f t="shared" si="0"/>
        <v>96.826423352899795</v>
      </c>
      <c r="J41" s="19"/>
    </row>
    <row r="42" spans="1:10" x14ac:dyDescent="0.25">
      <c r="A42" s="14">
        <v>1</v>
      </c>
      <c r="B42" s="15" t="s">
        <v>59</v>
      </c>
      <c r="C42" s="16" t="s">
        <v>58</v>
      </c>
      <c r="D42" s="17">
        <v>276500</v>
      </c>
      <c r="E42" s="17">
        <f>SUM(E43)</f>
        <v>38047.71</v>
      </c>
      <c r="F42" s="17">
        <f>SUM(F43)</f>
        <v>38047.71</v>
      </c>
      <c r="G42" s="17">
        <v>0</v>
      </c>
      <c r="H42" s="17">
        <v>13608.93</v>
      </c>
      <c r="I42" s="18">
        <f t="shared" si="0"/>
        <v>35.768065936162785</v>
      </c>
      <c r="J42" s="19"/>
    </row>
    <row r="43" spans="1:10" x14ac:dyDescent="0.25">
      <c r="A43" s="14">
        <v>0</v>
      </c>
      <c r="B43" s="15" t="s">
        <v>60</v>
      </c>
      <c r="C43" s="16" t="s">
        <v>61</v>
      </c>
      <c r="D43" s="17">
        <v>276500</v>
      </c>
      <c r="E43" s="17">
        <v>38047.71</v>
      </c>
      <c r="F43" s="17">
        <v>38047.71</v>
      </c>
      <c r="G43" s="17">
        <v>0</v>
      </c>
      <c r="H43" s="17">
        <v>13608.93</v>
      </c>
      <c r="I43" s="18">
        <f t="shared" si="0"/>
        <v>35.768065936162785</v>
      </c>
      <c r="J43" s="19"/>
    </row>
    <row r="44" spans="1:10" ht="26.4" x14ac:dyDescent="0.25">
      <c r="A44" s="14">
        <v>1</v>
      </c>
      <c r="B44" s="15" t="s">
        <v>63</v>
      </c>
      <c r="C44" s="16" t="s">
        <v>62</v>
      </c>
      <c r="D44" s="17">
        <v>612500</v>
      </c>
      <c r="E44" s="17">
        <f>SUM(E45:E48)</f>
        <v>3023251.6</v>
      </c>
      <c r="F44" s="17">
        <f>SUM(F45:F48)</f>
        <v>3023251.6</v>
      </c>
      <c r="G44" s="17">
        <v>50000</v>
      </c>
      <c r="H44" s="17">
        <v>2950537.7</v>
      </c>
      <c r="I44" s="18">
        <f t="shared" si="0"/>
        <v>97.594844570660271</v>
      </c>
      <c r="J44" s="19"/>
    </row>
    <row r="45" spans="1:10" x14ac:dyDescent="0.25">
      <c r="A45" s="14">
        <v>0</v>
      </c>
      <c r="B45" s="15" t="s">
        <v>28</v>
      </c>
      <c r="C45" s="16" t="s">
        <v>29</v>
      </c>
      <c r="D45" s="17">
        <v>0</v>
      </c>
      <c r="E45" s="17">
        <v>143583.54</v>
      </c>
      <c r="F45" s="17">
        <v>143583.54</v>
      </c>
      <c r="G45" s="17">
        <v>0</v>
      </c>
      <c r="H45" s="17">
        <v>143583.54</v>
      </c>
      <c r="I45" s="18">
        <f t="shared" si="0"/>
        <v>100</v>
      </c>
      <c r="J45" s="19"/>
    </row>
    <row r="46" spans="1:10" x14ac:dyDescent="0.25">
      <c r="A46" s="14">
        <v>0</v>
      </c>
      <c r="B46" s="15" t="s">
        <v>60</v>
      </c>
      <c r="C46" s="16" t="s">
        <v>61</v>
      </c>
      <c r="D46" s="17">
        <v>612500</v>
      </c>
      <c r="E46" s="17">
        <v>92575.86</v>
      </c>
      <c r="F46" s="17">
        <v>92575.86</v>
      </c>
      <c r="G46" s="17">
        <v>0</v>
      </c>
      <c r="H46" s="17">
        <v>28567.96</v>
      </c>
      <c r="I46" s="18">
        <f t="shared" si="0"/>
        <v>30.85897338679867</v>
      </c>
      <c r="J46" s="19"/>
    </row>
    <row r="47" spans="1:10" ht="26.4" x14ac:dyDescent="0.25">
      <c r="A47" s="14">
        <v>0</v>
      </c>
      <c r="B47" s="15" t="s">
        <v>17</v>
      </c>
      <c r="C47" s="16" t="s">
        <v>18</v>
      </c>
      <c r="D47" s="17">
        <v>0</v>
      </c>
      <c r="E47" s="17">
        <v>2778386.2</v>
      </c>
      <c r="F47" s="17">
        <v>2778386.2</v>
      </c>
      <c r="G47" s="17">
        <v>50000</v>
      </c>
      <c r="H47" s="17">
        <v>2778386.2</v>
      </c>
      <c r="I47" s="18">
        <f t="shared" si="0"/>
        <v>100</v>
      </c>
      <c r="J47" s="19"/>
    </row>
    <row r="48" spans="1:10" x14ac:dyDescent="0.25">
      <c r="A48" s="14">
        <v>0</v>
      </c>
      <c r="B48" s="15" t="s">
        <v>48</v>
      </c>
      <c r="C48" s="16" t="s">
        <v>49</v>
      </c>
      <c r="D48" s="17">
        <v>0</v>
      </c>
      <c r="E48" s="17">
        <v>8706</v>
      </c>
      <c r="F48" s="17">
        <v>8706</v>
      </c>
      <c r="G48" s="17">
        <v>0</v>
      </c>
      <c r="H48" s="17">
        <v>0</v>
      </c>
      <c r="I48" s="18">
        <f t="shared" si="0"/>
        <v>0</v>
      </c>
      <c r="J48" s="19"/>
    </row>
    <row r="49" spans="1:10" x14ac:dyDescent="0.25">
      <c r="A49" s="14">
        <v>1</v>
      </c>
      <c r="B49" s="15" t="s">
        <v>50</v>
      </c>
      <c r="C49" s="16" t="s">
        <v>51</v>
      </c>
      <c r="D49" s="17">
        <v>0</v>
      </c>
      <c r="E49" s="17">
        <v>185000</v>
      </c>
      <c r="F49" s="17">
        <v>185000</v>
      </c>
      <c r="G49" s="17">
        <v>184000</v>
      </c>
      <c r="H49" s="17">
        <v>184000</v>
      </c>
      <c r="I49" s="18">
        <f t="shared" si="0"/>
        <v>99.459459459459467</v>
      </c>
      <c r="J49" s="19"/>
    </row>
    <row r="50" spans="1:10" ht="26.4" x14ac:dyDescent="0.25">
      <c r="A50" s="14">
        <v>1</v>
      </c>
      <c r="B50" s="15" t="s">
        <v>65</v>
      </c>
      <c r="C50" s="16" t="s">
        <v>64</v>
      </c>
      <c r="D50" s="17">
        <v>0</v>
      </c>
      <c r="E50" s="17">
        <v>185000</v>
      </c>
      <c r="F50" s="17">
        <v>185000</v>
      </c>
      <c r="G50" s="17">
        <v>184000</v>
      </c>
      <c r="H50" s="17">
        <v>184000</v>
      </c>
      <c r="I50" s="18">
        <f t="shared" si="0"/>
        <v>99.459459459459467</v>
      </c>
      <c r="J50" s="19"/>
    </row>
    <row r="51" spans="1:10" ht="26.4" x14ac:dyDescent="0.25">
      <c r="A51" s="14">
        <v>0</v>
      </c>
      <c r="B51" s="15" t="s">
        <v>17</v>
      </c>
      <c r="C51" s="16" t="s">
        <v>18</v>
      </c>
      <c r="D51" s="17">
        <v>0</v>
      </c>
      <c r="E51" s="17">
        <v>185000</v>
      </c>
      <c r="F51" s="17">
        <v>185000</v>
      </c>
      <c r="G51" s="17">
        <v>184000</v>
      </c>
      <c r="H51" s="17">
        <v>184000</v>
      </c>
      <c r="I51" s="18">
        <f t="shared" si="0"/>
        <v>99.459459459459467</v>
      </c>
      <c r="J51" s="19"/>
    </row>
    <row r="52" spans="1:10" ht="39.6" x14ac:dyDescent="0.25">
      <c r="A52" s="14">
        <v>1</v>
      </c>
      <c r="B52" s="15" t="s">
        <v>66</v>
      </c>
      <c r="C52" s="16" t="s">
        <v>67</v>
      </c>
      <c r="D52" s="17">
        <v>0</v>
      </c>
      <c r="E52" s="17">
        <v>282000</v>
      </c>
      <c r="F52" s="17">
        <v>282000</v>
      </c>
      <c r="G52" s="17">
        <v>282000</v>
      </c>
      <c r="H52" s="17">
        <v>282000</v>
      </c>
      <c r="I52" s="18">
        <f t="shared" si="0"/>
        <v>100</v>
      </c>
      <c r="J52" s="19"/>
    </row>
    <row r="53" spans="1:10" x14ac:dyDescent="0.25">
      <c r="A53" s="14">
        <v>1</v>
      </c>
      <c r="B53" s="15" t="s">
        <v>69</v>
      </c>
      <c r="C53" s="16" t="s">
        <v>68</v>
      </c>
      <c r="D53" s="17">
        <v>0</v>
      </c>
      <c r="E53" s="17">
        <v>282000</v>
      </c>
      <c r="F53" s="17">
        <v>282000</v>
      </c>
      <c r="G53" s="17">
        <v>282000</v>
      </c>
      <c r="H53" s="17">
        <v>282000</v>
      </c>
      <c r="I53" s="18">
        <f t="shared" si="0"/>
        <v>100</v>
      </c>
      <c r="J53" s="19"/>
    </row>
    <row r="54" spans="1:10" ht="26.4" x14ac:dyDescent="0.25">
      <c r="A54" s="14">
        <v>0</v>
      </c>
      <c r="B54" s="15" t="s">
        <v>70</v>
      </c>
      <c r="C54" s="16" t="s">
        <v>71</v>
      </c>
      <c r="D54" s="17">
        <v>0</v>
      </c>
      <c r="E54" s="17">
        <v>282000</v>
      </c>
      <c r="F54" s="17">
        <v>282000</v>
      </c>
      <c r="G54" s="17">
        <v>282000</v>
      </c>
      <c r="H54" s="17">
        <v>282000</v>
      </c>
      <c r="I54" s="18">
        <f t="shared" si="0"/>
        <v>100</v>
      </c>
      <c r="J54" s="19"/>
    </row>
    <row r="55" spans="1:10" x14ac:dyDescent="0.25">
      <c r="A55" s="14">
        <v>1</v>
      </c>
      <c r="B55" s="15" t="s">
        <v>72</v>
      </c>
      <c r="C55" s="16" t="s">
        <v>73</v>
      </c>
      <c r="D55" s="17">
        <v>2472562.87</v>
      </c>
      <c r="E55" s="17">
        <f>SUM(E13+E40+E52)</f>
        <v>5742698.8900000006</v>
      </c>
      <c r="F55" s="17">
        <f>SUM(F13+F40+F52)</f>
        <v>5742698.8900000006</v>
      </c>
      <c r="G55" s="17">
        <v>870800</v>
      </c>
      <c r="H55" s="17">
        <v>4079043.0200000005</v>
      </c>
      <c r="I55" s="18">
        <f t="shared" si="0"/>
        <v>71.030069626373887</v>
      </c>
      <c r="J55" s="19"/>
    </row>
    <row r="57" spans="1:10" x14ac:dyDescent="0.25">
      <c r="B57" s="20"/>
      <c r="C57" s="21"/>
      <c r="D57" s="19"/>
      <c r="E57" s="19"/>
      <c r="F57" s="19"/>
      <c r="G57" s="19"/>
      <c r="H57" s="19"/>
      <c r="I57" s="19"/>
    </row>
    <row r="59" spans="1:10" ht="15.6" x14ac:dyDescent="0.3">
      <c r="C59" s="22" t="s">
        <v>78</v>
      </c>
      <c r="D59" s="22"/>
      <c r="E59" s="22"/>
      <c r="F59" s="22" t="s">
        <v>79</v>
      </c>
    </row>
    <row r="65" hidden="1" x14ac:dyDescent="0.25"/>
  </sheetData>
  <mergeCells count="3">
    <mergeCell ref="B8:I8"/>
    <mergeCell ref="B9:I9"/>
    <mergeCell ref="G4:H4"/>
  </mergeCells>
  <conditionalFormatting sqref="B13:B55">
    <cfRule type="expression" dxfId="29" priority="31" stopIfTrue="1">
      <formula>A13=1</formula>
    </cfRule>
  </conditionalFormatting>
  <conditionalFormatting sqref="C13:C55">
    <cfRule type="expression" dxfId="28" priority="32" stopIfTrue="1">
      <formula>A13=1</formula>
    </cfRule>
  </conditionalFormatting>
  <conditionalFormatting sqref="D13:D55">
    <cfRule type="expression" dxfId="27" priority="33" stopIfTrue="1">
      <formula>A13=1</formula>
    </cfRule>
  </conditionalFormatting>
  <conditionalFormatting sqref="E13:E55 F22 F18:F19 F13:F15 F44 F40:F42 F55 F27:F28">
    <cfRule type="expression" dxfId="26" priority="34" stopIfTrue="1">
      <formula>A13=1</formula>
    </cfRule>
  </conditionalFormatting>
  <conditionalFormatting sqref="F20:F21 F24:F26 F16:F17 F43 F48:F54 F45:F46 F29:F39">
    <cfRule type="expression" dxfId="25" priority="35" stopIfTrue="1">
      <formula>A16=1</formula>
    </cfRule>
  </conditionalFormatting>
  <conditionalFormatting sqref="G13:G55">
    <cfRule type="expression" dxfId="24" priority="36" stopIfTrue="1">
      <formula>A13=1</formula>
    </cfRule>
  </conditionalFormatting>
  <conditionalFormatting sqref="H13:H55">
    <cfRule type="expression" dxfId="23" priority="25" stopIfTrue="1">
      <formula>A13=1</formula>
    </cfRule>
  </conditionalFormatting>
  <conditionalFormatting sqref="I13:I55">
    <cfRule type="expression" dxfId="22" priority="27" stopIfTrue="1">
      <formula>A13=1</formula>
    </cfRule>
  </conditionalFormatting>
  <conditionalFormatting sqref="B57:B66">
    <cfRule type="expression" dxfId="21" priority="15" stopIfTrue="1">
      <formula>A57=1</formula>
    </cfRule>
  </conditionalFormatting>
  <conditionalFormatting sqref="C57:C58 C61:C66">
    <cfRule type="expression" dxfId="20" priority="16" stopIfTrue="1">
      <formula>A57=1</formula>
    </cfRule>
  </conditionalFormatting>
  <conditionalFormatting sqref="D57:D58 D61:D66">
    <cfRule type="expression" dxfId="19" priority="17" stopIfTrue="1">
      <formula>A57=1</formula>
    </cfRule>
  </conditionalFormatting>
  <conditionalFormatting sqref="E57:E58 E61:E66">
    <cfRule type="expression" dxfId="18" priority="18" stopIfTrue="1">
      <formula>A57=1</formula>
    </cfRule>
  </conditionalFormatting>
  <conditionalFormatting sqref="F57:F58 F61:F66">
    <cfRule type="expression" dxfId="17" priority="19" stopIfTrue="1">
      <formula>A57=1</formula>
    </cfRule>
  </conditionalFormatting>
  <conditionalFormatting sqref="G57:G66">
    <cfRule type="expression" dxfId="16" priority="20" stopIfTrue="1">
      <formula>A57=1</formula>
    </cfRule>
  </conditionalFormatting>
  <conditionalFormatting sqref="H57:H66">
    <cfRule type="expression" dxfId="15" priority="22" stopIfTrue="1">
      <formula>A57=1</formula>
    </cfRule>
  </conditionalFormatting>
  <conditionalFormatting sqref="I57:I66">
    <cfRule type="expression" dxfId="14" priority="30" stopIfTrue="1">
      <formula>A57=1</formula>
    </cfRule>
  </conditionalFormatting>
  <conditionalFormatting sqref="C60">
    <cfRule type="expression" dxfId="13" priority="11" stopIfTrue="1">
      <formula>A60=1</formula>
    </cfRule>
  </conditionalFormatting>
  <conditionalFormatting sqref="D60">
    <cfRule type="expression" dxfId="12" priority="12" stopIfTrue="1">
      <formula>A60=1</formula>
    </cfRule>
  </conditionalFormatting>
  <conditionalFormatting sqref="E60">
    <cfRule type="expression" dxfId="11" priority="13" stopIfTrue="1">
      <formula>A60=1</formula>
    </cfRule>
  </conditionalFormatting>
  <conditionalFormatting sqref="F60">
    <cfRule type="expression" dxfId="10" priority="14" stopIfTrue="1">
      <formula>A60=1</formula>
    </cfRule>
  </conditionalFormatting>
  <conditionalFormatting sqref="C59">
    <cfRule type="expression" dxfId="9" priority="7" stopIfTrue="1">
      <formula>A59=1</formula>
    </cfRule>
  </conditionalFormatting>
  <conditionalFormatting sqref="D59">
    <cfRule type="expression" dxfId="8" priority="8" stopIfTrue="1">
      <formula>A59=1</formula>
    </cfRule>
  </conditionalFormatting>
  <conditionalFormatting sqref="E59">
    <cfRule type="expression" dxfId="7" priority="9" stopIfTrue="1">
      <formula>A59=1</formula>
    </cfRule>
  </conditionalFormatting>
  <conditionalFormatting sqref="F59">
    <cfRule type="expression" dxfId="6" priority="10" stopIfTrue="1">
      <formula>A59=1</formula>
    </cfRule>
  </conditionalFormatting>
  <conditionalFormatting sqref="C59">
    <cfRule type="expression" dxfId="5" priority="6" stopIfTrue="1">
      <formula>A59=1</formula>
    </cfRule>
  </conditionalFormatting>
  <conditionalFormatting sqref="D59">
    <cfRule type="expression" dxfId="4" priority="5" stopIfTrue="1">
      <formula>A59=1</formula>
    </cfRule>
  </conditionalFormatting>
  <conditionalFormatting sqref="E59">
    <cfRule type="expression" dxfId="3" priority="4" stopIfTrue="1">
      <formula>A59=1</formula>
    </cfRule>
  </conditionalFormatting>
  <conditionalFormatting sqref="F59">
    <cfRule type="expression" dxfId="2" priority="3" stopIfTrue="1">
      <formula>A59=1</formula>
    </cfRule>
  </conditionalFormatting>
  <conditionalFormatting sqref="F23">
    <cfRule type="expression" dxfId="1" priority="2" stopIfTrue="1">
      <formula>B23=1</formula>
    </cfRule>
  </conditionalFormatting>
  <conditionalFormatting sqref="F47">
    <cfRule type="expression" dxfId="0" priority="1" stopIfTrue="1">
      <formula>B47=1</formula>
    </cfRule>
  </conditionalFormatting>
  <pageMargins left="0.32" right="0.33" top="0.39370078740157499" bottom="0.39370078740157499" header="0" footer="0"/>
  <pageSetup paperSize="9" scale="55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analiz_vd0</vt:lpstr>
      <vt:lpstr>Лист1</vt:lpstr>
      <vt:lpstr>analiz_vd0!Заголовки_для_печати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Mikolaivka-OTG</dc:creator>
  <cp:lastModifiedBy>Пользователь</cp:lastModifiedBy>
  <dcterms:created xsi:type="dcterms:W3CDTF">2023-03-06T13:14:57Z</dcterms:created>
  <dcterms:modified xsi:type="dcterms:W3CDTF">2024-08-05T11:33:37Z</dcterms:modified>
</cp:coreProperties>
</file>