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992" windowHeight="1131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analiz_vd0!$11:$12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F27" i="2" l="1"/>
  <c r="E27" i="2"/>
  <c r="F28" i="2"/>
  <c r="E28" i="2"/>
  <c r="F40" i="2"/>
  <c r="E40" i="2"/>
  <c r="F41" i="2"/>
  <c r="E41" i="2"/>
  <c r="F44" i="2"/>
  <c r="E44" i="2"/>
  <c r="F42" i="2"/>
  <c r="E42" i="2"/>
  <c r="E13" i="2"/>
  <c r="E55" i="2" s="1"/>
  <c r="F14" i="2"/>
  <c r="E14" i="2"/>
  <c r="F15" i="2"/>
  <c r="E15" i="2"/>
  <c r="I16" i="2"/>
  <c r="E18" i="2"/>
  <c r="F22" i="2"/>
  <c r="F18" i="2" s="1"/>
  <c r="E22" i="2"/>
  <c r="F19" i="2"/>
  <c r="E19" i="2"/>
  <c r="F13" i="2" l="1"/>
  <c r="F55" i="2" s="1"/>
  <c r="I55" i="2" s="1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13" i="2" l="1"/>
</calcChain>
</file>

<file path=xl/sharedStrings.xml><?xml version="1.0" encoding="utf-8"?>
<sst xmlns="http://schemas.openxmlformats.org/spreadsheetml/2006/main" count="102" uniqueCount="81">
  <si>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</si>
  <si>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</si>
  <si>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</si>
  <si>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</si>
  <si>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</si>
  <si>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</si>
  <si>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</si>
  <si>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вказаний період (гр8/гр5*100)</t>
  </si>
  <si>
    <t>(грн)</t>
  </si>
  <si>
    <t>Аналіз фінансування установ на 2022 рік</t>
  </si>
  <si>
    <t>02</t>
  </si>
  <si>
    <t>Виконавчий комітет Дубовиківської сільської ради Синельниківського  району Дніпропетровської області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</si>
  <si>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</si>
  <si>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</si>
  <si>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</si>
  <si>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</si>
  <si>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3000</t>
  </si>
  <si>
    <t>3110</t>
  </si>
  <si>
    <t>Придбання обладнання і предметів довгострокового користування</t>
  </si>
  <si>
    <t>Соціальний захист та соціальне забезпечення</t>
  </si>
  <si>
    <t>Організація та проведення громадських робіт</t>
  </si>
  <si>
    <t>0213210</t>
  </si>
  <si>
    <t>2111</t>
  </si>
  <si>
    <t>Заробітна плата</t>
  </si>
  <si>
    <t>2120</t>
  </si>
  <si>
    <t>Нарахування на оплату праці</t>
  </si>
  <si>
    <t>Забезпечення діяльності інших закладів у сфері соціального захисту і соціального забезпечення</t>
  </si>
  <si>
    <t>0213241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</si>
  <si>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</si>
  <si>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</si>
  <si>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</si>
  <si>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</si>
  <si>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</si>
  <si>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</si>
  <si>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6000</t>
  </si>
  <si>
    <t>Житлово-комунальне господарство</t>
  </si>
  <si>
    <t>Експлуатація та технічне обслуговування житлового фонду</t>
  </si>
  <si>
    <t>0216011</t>
  </si>
  <si>
    <t>Забезпечення діяльності водопровідно-каналізаційного господарства</t>
  </si>
  <si>
    <t>0216013</t>
  </si>
  <si>
    <t>2273</t>
  </si>
  <si>
    <t>Оплата електроенергії</t>
  </si>
  <si>
    <t>Організація благоустрою населених пунктів</t>
  </si>
  <si>
    <t>0216030</t>
  </si>
  <si>
    <t>7000</t>
  </si>
  <si>
    <t>Економічна діяльність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</si>
  <si>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</si>
  <si>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</si>
  <si>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3132</t>
  </si>
  <si>
    <t>Капітальний ремонт інших об`єктів</t>
  </si>
  <si>
    <t>8000</t>
  </si>
  <si>
    <t>Інша діяльність</t>
  </si>
  <si>
    <t>Природоохоронні заходи за рахунок цільових фондів</t>
  </si>
  <si>
    <t>0218340</t>
  </si>
  <si>
    <t>06</t>
  </si>
  <si>
    <t>Відділ освіти, молоді , спорту, культури, туризму та релігії   Дубовиківської сільської ради Синельниківського  району Дніпропетровської області</t>
  </si>
  <si>
    <t>1000</t>
  </si>
  <si>
    <t>Освіта</t>
  </si>
  <si>
    <t>Надання дошкільної освіти</t>
  </si>
  <si>
    <t>0611010</t>
  </si>
  <si>
    <t>2230</t>
  </si>
  <si>
    <t>Продукти харчування</t>
  </si>
  <si>
    <t>Надання загальної середньої освіти закладами загальної середньої освіти</t>
  </si>
  <si>
    <t>0611021</t>
  </si>
  <si>
    <t>Інші заходи за рахунок коштів резервного фонду місцевого бюджету</t>
  </si>
  <si>
    <t>0618775</t>
  </si>
  <si>
    <t>37</t>
  </si>
  <si>
    <t>Фінансовий відділ  Дубовиківської сільської ради Синельниківського району Дніпропетровської області</t>
  </si>
  <si>
    <t>Інші субвенції з місцевого бюджету</t>
  </si>
  <si>
    <t>3719770</t>
  </si>
  <si>
    <t>3220</t>
  </si>
  <si>
    <t>Капітальні трансферти органам державного управління інших рівнів</t>
  </si>
  <si>
    <t xml:space="preserve"> </t>
  </si>
  <si>
    <t xml:space="preserve">Усього </t>
  </si>
  <si>
    <t xml:space="preserve">Спеціальний фонд </t>
  </si>
  <si>
    <t xml:space="preserve">рішення сесії Дубовиківської </t>
  </si>
  <si>
    <t xml:space="preserve">сільської ради  </t>
  </si>
  <si>
    <t>Додаток 5</t>
  </si>
  <si>
    <t>Секретар    ради</t>
  </si>
  <si>
    <t>Ірина РОЖКОВА</t>
  </si>
  <si>
    <t xml:space="preserve">15.03.2023  № 572-25/VIII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</si>
</sst>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8" applyNumberFormat="0" applyFill="0" applyAlignment="0" applyProtection="0"/>
    <xf numFmtId="0" fontId="20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1" fillId="21" borderId="10" applyNumberFormat="0" applyAlignment="0" applyProtection="0"/>
    <xf numFmtId="0" fontId="22" fillId="23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27" fillId="0" borderId="0" xfId="0" applyFont="1" applyFill="1" applyAlignment="1">
      <alignment horizontal="justify" vertical="center"/>
    </xf>
    <xf numFmtId="0" fontId="0" fillId="0" borderId="0" xfId="0" applyFill="1"/>
    <xf numFmtId="0" fontId="27" fillId="0" borderId="0" xfId="0" applyFont="1" applyFill="1" applyAlignment="1">
      <alignment vertical="center"/>
    </xf>
    <xf numFmtId="0" fontId="27" fillId="0" borderId="0" xfId="0" applyFont="1" applyFill="1"/>
    <xf numFmtId="0" fontId="1" fillId="0" borderId="0" xfId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" fillId="0" borderId="1" xfId="1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4" fontId="1" fillId="0" borderId="1" xfId="1" applyNumberFormat="1" applyFill="1" applyBorder="1" applyAlignment="1">
      <alignment vertical="center"/>
    </xf>
    <xf numFmtId="4" fontId="26" fillId="0" borderId="1" xfId="1" applyNumberFormat="1" applyFont="1" applyFill="1" applyBorder="1" applyAlignment="1">
      <alignment vertical="center"/>
    </xf>
    <xf numFmtId="4" fontId="1" fillId="0" borderId="0" xfId="1" applyNumberForma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 wrapText="1"/>
    </xf>
    <xf numFmtId="0" fontId="28" fillId="24" borderId="0" xfId="0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7" fillId="0" borderId="0" xfId="0" applyFont="1" applyFill="1" applyAlignment="1">
      <alignment horizontal="left"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0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abSelected="1" topLeftCell="B1" workbookViewId="0">
      <selection activeCell="G5" sqref="G5"/>
    </sheetView>
  </sheetViews>
  <sheetFormatPr defaultRowHeight="13.2" x14ac:dyDescent="0.25"/>
  <cols>
    <col min="1" max="1" width="0" style="1" hidden="1" customWidth="1"/>
    <col min="2" max="2" width="12.6640625" style="2" customWidth="1"/>
    <col min="3" max="3" width="50.6640625" style="3" customWidth="1"/>
    <col min="4" max="6" width="15.6640625" style="1" customWidth="1"/>
    <col min="7" max="7" width="16.77734375" style="1" customWidth="1"/>
    <col min="8" max="9" width="15.6640625" style="1" customWidth="1"/>
    <col min="10" max="249" width="9.1093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9.1093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9.1093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9.1093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9.1093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9.1093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9.1093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9.1093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9.1093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9.1093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9.1093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9.1093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9.1093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9.1093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9.1093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9.1093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9.1093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9.1093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9.1093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9.1093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9.1093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9.1093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9.1093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9.1093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9.1093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9.1093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9.1093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9.1093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9.1093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9.1093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9.1093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9.1093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9.1093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9.1093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9.1093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9.1093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9.1093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9.1093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9.1093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9.1093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9.1093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9.1093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9.1093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9.1093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9.1093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9.1093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9.1093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9.1093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9.1093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9.1093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9.1093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9.1093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9.1093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9.1093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9.1093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9.1093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9.1093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9.1093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9.1093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9.1093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9.1093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9.1093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9.1093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76" width="9.109375" style="1"/>
    <col min="16377" max="16384" width="9.109375" style="1" customWidth="1"/>
  </cols>
  <sheetData>
    <row r="2" spans="1:10" ht="13.8" x14ac:dyDescent="0.3">
      <c r="G2" s="4" t="s">
        <v>77</v>
      </c>
      <c r="H2" s="5"/>
    </row>
    <row r="3" spans="1:10" ht="13.8" x14ac:dyDescent="0.25">
      <c r="G3" s="6" t="s">
        <v>75</v>
      </c>
      <c r="H3" s="6"/>
    </row>
    <row r="4" spans="1:10" ht="13.8" x14ac:dyDescent="0.25">
      <c r="G4" s="25" t="s">
        <v>76</v>
      </c>
      <c r="H4" s="25"/>
    </row>
    <row r="5" spans="1:10" ht="14.4" x14ac:dyDescent="0.3">
      <c r="G5" s="7" t="s">
        <v>80</v>
      </c>
      <c r="H5" s="5"/>
    </row>
    <row r="8" spans="1:10" ht="17.399999999999999" x14ac:dyDescent="0.3">
      <c r="B8" s="23" t="s">
        <v>9</v>
      </c>
      <c r="C8" s="23"/>
      <c r="D8" s="23"/>
      <c r="E8" s="23"/>
      <c r="F8" s="23"/>
      <c r="G8" s="23"/>
      <c r="H8" s="23"/>
      <c r="I8" s="23"/>
    </row>
    <row r="9" spans="1:10" x14ac:dyDescent="0.25">
      <c r="B9" s="24" t="s">
        <v>74</v>
      </c>
      <c r="C9" s="24"/>
      <c r="D9" s="24"/>
      <c r="E9" s="24"/>
      <c r="F9" s="24"/>
      <c r="G9" s="24"/>
      <c r="H9" s="24"/>
      <c r="I9" s="24"/>
    </row>
    <row r="10" spans="1:10" x14ac:dyDescent="0.25">
      <c r="I10" s="8" t="s">
        <v>8</v>
      </c>
    </row>
    <row r="11" spans="1:10" s="11" customFormat="1" ht="66" x14ac:dyDescent="0.25">
      <c r="A11" s="9"/>
      <c r="B11" s="10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 t="s">
        <v>7</v>
      </c>
    </row>
    <row r="12" spans="1:10" x14ac:dyDescent="0.25">
      <c r="A12" s="12"/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  <c r="I12" s="13">
        <v>8</v>
      </c>
    </row>
    <row r="13" spans="1:10" ht="39.6" x14ac:dyDescent="0.25">
      <c r="A13" s="14">
        <v>1</v>
      </c>
      <c r="B13" s="15" t="s">
        <v>10</v>
      </c>
      <c r="C13" s="16" t="s">
        <v>11</v>
      </c>
      <c r="D13" s="17">
        <v>1583562.87</v>
      </c>
      <c r="E13" s="17">
        <f>SUM(E14+E18+E27+E34+E37)</f>
        <v>2214399.58</v>
      </c>
      <c r="F13" s="17">
        <f>SUM(F14+F18+F27+F34+F37)</f>
        <v>2214399.58</v>
      </c>
      <c r="G13" s="17">
        <v>354800</v>
      </c>
      <c r="H13" s="17">
        <v>648896.39</v>
      </c>
      <c r="I13" s="18">
        <f t="shared" ref="I13:I55" si="0">IF(F13=0,0,(H13/F13)*100)</f>
        <v>29.303491378010467</v>
      </c>
      <c r="J13" s="19"/>
    </row>
    <row r="14" spans="1:10" x14ac:dyDescent="0.25">
      <c r="A14" s="14">
        <v>1</v>
      </c>
      <c r="B14" s="15" t="s">
        <v>12</v>
      </c>
      <c r="C14" s="16" t="s">
        <v>13</v>
      </c>
      <c r="D14" s="17">
        <v>0</v>
      </c>
      <c r="E14" s="17">
        <f>SUM(E15)</f>
        <v>204000.82</v>
      </c>
      <c r="F14" s="17">
        <f>SUM(F15)</f>
        <v>204000.82</v>
      </c>
      <c r="G14" s="17">
        <v>174800</v>
      </c>
      <c r="H14" s="17">
        <v>174800</v>
      </c>
      <c r="I14" s="18">
        <f t="shared" si="0"/>
        <v>85.6859300859673</v>
      </c>
      <c r="J14" s="19"/>
    </row>
    <row r="15" spans="1:10" ht="66" x14ac:dyDescent="0.25">
      <c r="A15" s="14">
        <v>1</v>
      </c>
      <c r="B15" s="15" t="s">
        <v>15</v>
      </c>
      <c r="C15" s="16" t="s">
        <v>14</v>
      </c>
      <c r="D15" s="17">
        <v>0</v>
      </c>
      <c r="E15" s="17">
        <f>SUM(E16:E17)</f>
        <v>204000.82</v>
      </c>
      <c r="F15" s="17">
        <f>SUM(F16:F17)</f>
        <v>204000.82</v>
      </c>
      <c r="G15" s="17">
        <v>174800</v>
      </c>
      <c r="H15" s="17">
        <v>174800</v>
      </c>
      <c r="I15" s="18">
        <f t="shared" si="0"/>
        <v>85.6859300859673</v>
      </c>
      <c r="J15" s="19"/>
    </row>
    <row r="16" spans="1:10" x14ac:dyDescent="0.25">
      <c r="A16" s="14"/>
      <c r="B16" s="15">
        <v>2210</v>
      </c>
      <c r="C16" s="16" t="s">
        <v>29</v>
      </c>
      <c r="D16" s="17">
        <v>0</v>
      </c>
      <c r="E16" s="17">
        <v>0.82</v>
      </c>
      <c r="F16" s="17">
        <v>0.82</v>
      </c>
      <c r="G16" s="17">
        <v>0</v>
      </c>
      <c r="H16" s="17">
        <v>0</v>
      </c>
      <c r="I16" s="18">
        <f t="shared" si="0"/>
        <v>0</v>
      </c>
      <c r="J16" s="19"/>
    </row>
    <row r="17" spans="1:10" ht="26.4" x14ac:dyDescent="0.25">
      <c r="A17" s="14">
        <v>0</v>
      </c>
      <c r="B17" s="15" t="s">
        <v>17</v>
      </c>
      <c r="C17" s="16" t="s">
        <v>18</v>
      </c>
      <c r="D17" s="17">
        <v>0</v>
      </c>
      <c r="E17" s="17">
        <v>204000</v>
      </c>
      <c r="F17" s="17">
        <v>204000</v>
      </c>
      <c r="G17" s="17">
        <v>174800</v>
      </c>
      <c r="H17" s="17">
        <v>174800</v>
      </c>
      <c r="I17" s="18">
        <f t="shared" si="0"/>
        <v>85.686274509803923</v>
      </c>
      <c r="J17" s="19"/>
    </row>
    <row r="18" spans="1:10" x14ac:dyDescent="0.25">
      <c r="A18" s="14">
        <v>1</v>
      </c>
      <c r="B18" s="15" t="s">
        <v>16</v>
      </c>
      <c r="C18" s="16" t="s">
        <v>19</v>
      </c>
      <c r="D18" s="17">
        <v>100000</v>
      </c>
      <c r="E18" s="17">
        <f>SUM(E19+E22)</f>
        <v>359492.89</v>
      </c>
      <c r="F18" s="17">
        <f>SUM(F19+F22)</f>
        <v>359492.89</v>
      </c>
      <c r="G18" s="17">
        <v>0</v>
      </c>
      <c r="H18" s="17">
        <v>294096.39</v>
      </c>
      <c r="I18" s="18">
        <f t="shared" si="0"/>
        <v>81.808680555545905</v>
      </c>
      <c r="J18" s="19"/>
    </row>
    <row r="19" spans="1:10" x14ac:dyDescent="0.25">
      <c r="A19" s="14">
        <v>1</v>
      </c>
      <c r="B19" s="15" t="s">
        <v>21</v>
      </c>
      <c r="C19" s="16" t="s">
        <v>20</v>
      </c>
      <c r="D19" s="17">
        <v>0</v>
      </c>
      <c r="E19" s="17">
        <f>SUM(E20:E21)</f>
        <v>80696.450000000012</v>
      </c>
      <c r="F19" s="17">
        <f>SUM(F20:F21)</f>
        <v>80696.450000000012</v>
      </c>
      <c r="G19" s="17">
        <v>0</v>
      </c>
      <c r="H19" s="17">
        <v>80696.450000000012</v>
      </c>
      <c r="I19" s="18">
        <f t="shared" si="0"/>
        <v>100</v>
      </c>
      <c r="J19" s="19"/>
    </row>
    <row r="20" spans="1:10" x14ac:dyDescent="0.25">
      <c r="A20" s="14">
        <v>0</v>
      </c>
      <c r="B20" s="15" t="s">
        <v>22</v>
      </c>
      <c r="C20" s="16" t="s">
        <v>23</v>
      </c>
      <c r="D20" s="17">
        <v>0</v>
      </c>
      <c r="E20" s="17">
        <v>66414.960000000006</v>
      </c>
      <c r="F20" s="17">
        <v>66414.960000000006</v>
      </c>
      <c r="G20" s="17">
        <v>0</v>
      </c>
      <c r="H20" s="17">
        <v>66414.960000000006</v>
      </c>
      <c r="I20" s="18">
        <f t="shared" si="0"/>
        <v>100</v>
      </c>
      <c r="J20" s="19"/>
    </row>
    <row r="21" spans="1:10" x14ac:dyDescent="0.25">
      <c r="A21" s="14">
        <v>0</v>
      </c>
      <c r="B21" s="15" t="s">
        <v>24</v>
      </c>
      <c r="C21" s="16" t="s">
        <v>25</v>
      </c>
      <c r="D21" s="17">
        <v>0</v>
      </c>
      <c r="E21" s="17">
        <v>14281.49</v>
      </c>
      <c r="F21" s="17">
        <v>14281.49</v>
      </c>
      <c r="G21" s="17">
        <v>0</v>
      </c>
      <c r="H21" s="17">
        <v>14281.49</v>
      </c>
      <c r="I21" s="18">
        <f t="shared" si="0"/>
        <v>100</v>
      </c>
      <c r="J21" s="19"/>
    </row>
    <row r="22" spans="1:10" ht="26.4" x14ac:dyDescent="0.25">
      <c r="A22" s="14">
        <v>1</v>
      </c>
      <c r="B22" s="15" t="s">
        <v>27</v>
      </c>
      <c r="C22" s="16" t="s">
        <v>26</v>
      </c>
      <c r="D22" s="17">
        <v>100000</v>
      </c>
      <c r="E22" s="17">
        <f>SUM(E23:E26)</f>
        <v>278796.44</v>
      </c>
      <c r="F22" s="17">
        <f>SUM(F23:F26)</f>
        <v>278796.44</v>
      </c>
      <c r="G22" s="17">
        <v>0</v>
      </c>
      <c r="H22" s="17">
        <v>213399.94</v>
      </c>
      <c r="I22" s="18">
        <f t="shared" si="0"/>
        <v>76.543280107880861</v>
      </c>
      <c r="J22" s="19"/>
    </row>
    <row r="23" spans="1:10" x14ac:dyDescent="0.25">
      <c r="A23" s="14">
        <v>0</v>
      </c>
      <c r="B23" s="15" t="s">
        <v>28</v>
      </c>
      <c r="C23" s="16" t="s">
        <v>29</v>
      </c>
      <c r="D23" s="17">
        <v>91400</v>
      </c>
      <c r="E23" s="17">
        <v>186103.64</v>
      </c>
      <c r="F23" s="17">
        <v>186103.64</v>
      </c>
      <c r="G23" s="17">
        <v>0</v>
      </c>
      <c r="H23" s="17">
        <v>132867.14000000001</v>
      </c>
      <c r="I23" s="18">
        <f t="shared" si="0"/>
        <v>71.394165100693357</v>
      </c>
      <c r="J23" s="19"/>
    </row>
    <row r="24" spans="1:10" x14ac:dyDescent="0.25">
      <c r="A24" s="14">
        <v>0</v>
      </c>
      <c r="B24" s="15" t="s">
        <v>30</v>
      </c>
      <c r="C24" s="16" t="s">
        <v>31</v>
      </c>
      <c r="D24" s="17">
        <v>6600</v>
      </c>
      <c r="E24" s="17">
        <v>6600</v>
      </c>
      <c r="F24" s="17">
        <v>6600</v>
      </c>
      <c r="G24" s="17">
        <v>0</v>
      </c>
      <c r="H24" s="17">
        <v>6000</v>
      </c>
      <c r="I24" s="18">
        <f t="shared" si="0"/>
        <v>90.909090909090907</v>
      </c>
      <c r="J24" s="19"/>
    </row>
    <row r="25" spans="1:10" x14ac:dyDescent="0.25">
      <c r="A25" s="14">
        <v>0</v>
      </c>
      <c r="B25" s="15" t="s">
        <v>32</v>
      </c>
      <c r="C25" s="16" t="s">
        <v>33</v>
      </c>
      <c r="D25" s="17">
        <v>2000</v>
      </c>
      <c r="E25" s="17">
        <v>2000</v>
      </c>
      <c r="F25" s="17">
        <v>2000</v>
      </c>
      <c r="G25" s="17">
        <v>0</v>
      </c>
      <c r="H25" s="17">
        <v>0</v>
      </c>
      <c r="I25" s="18">
        <f t="shared" si="0"/>
        <v>0</v>
      </c>
      <c r="J25" s="19"/>
    </row>
    <row r="26" spans="1:10" ht="26.4" x14ac:dyDescent="0.25">
      <c r="A26" s="14">
        <v>0</v>
      </c>
      <c r="B26" s="15" t="s">
        <v>17</v>
      </c>
      <c r="C26" s="16" t="s">
        <v>18</v>
      </c>
      <c r="D26" s="17">
        <v>0</v>
      </c>
      <c r="E26" s="17">
        <v>84092.800000000003</v>
      </c>
      <c r="F26" s="17">
        <v>84092.800000000003</v>
      </c>
      <c r="G26" s="17">
        <v>0</v>
      </c>
      <c r="H26" s="17">
        <v>74532.800000000003</v>
      </c>
      <c r="I26" s="18">
        <f t="shared" si="0"/>
        <v>88.63160698656722</v>
      </c>
      <c r="J26" s="19"/>
    </row>
    <row r="27" spans="1:10" x14ac:dyDescent="0.25">
      <c r="A27" s="14">
        <v>1</v>
      </c>
      <c r="B27" s="15" t="s">
        <v>34</v>
      </c>
      <c r="C27" s="16" t="s">
        <v>35</v>
      </c>
      <c r="D27" s="17">
        <v>338000</v>
      </c>
      <c r="E27" s="17">
        <f>SUM(E28+E30+E32)</f>
        <v>505343</v>
      </c>
      <c r="F27" s="17">
        <f>SUM(F28+F30+F32)</f>
        <v>505343</v>
      </c>
      <c r="G27" s="17">
        <v>180000</v>
      </c>
      <c r="H27" s="17">
        <v>180000</v>
      </c>
      <c r="I27" s="18">
        <f t="shared" si="0"/>
        <v>35.619371397248997</v>
      </c>
      <c r="J27" s="19"/>
    </row>
    <row r="28" spans="1:10" ht="26.4" x14ac:dyDescent="0.25">
      <c r="A28" s="14">
        <v>1</v>
      </c>
      <c r="B28" s="15" t="s">
        <v>37</v>
      </c>
      <c r="C28" s="16" t="s">
        <v>36</v>
      </c>
      <c r="D28" s="17">
        <v>22000</v>
      </c>
      <c r="E28" s="17">
        <f>SUM(E29)</f>
        <v>3522</v>
      </c>
      <c r="F28" s="17">
        <f>SUM(F29)</f>
        <v>3522</v>
      </c>
      <c r="G28" s="17">
        <v>0</v>
      </c>
      <c r="H28" s="17">
        <v>0</v>
      </c>
      <c r="I28" s="18">
        <f t="shared" si="0"/>
        <v>0</v>
      </c>
      <c r="J28" s="19"/>
    </row>
    <row r="29" spans="1:10" x14ac:dyDescent="0.25">
      <c r="A29" s="14">
        <v>0</v>
      </c>
      <c r="B29" s="15" t="s">
        <v>28</v>
      </c>
      <c r="C29" s="16" t="s">
        <v>29</v>
      </c>
      <c r="D29" s="17">
        <v>22000</v>
      </c>
      <c r="E29" s="17">
        <v>3522</v>
      </c>
      <c r="F29" s="17">
        <v>3522</v>
      </c>
      <c r="G29" s="17">
        <v>0</v>
      </c>
      <c r="H29" s="17">
        <v>0</v>
      </c>
      <c r="I29" s="18">
        <f t="shared" si="0"/>
        <v>0</v>
      </c>
      <c r="J29" s="19"/>
    </row>
    <row r="30" spans="1:10" ht="26.4" x14ac:dyDescent="0.25">
      <c r="A30" s="14">
        <v>1</v>
      </c>
      <c r="B30" s="15" t="s">
        <v>39</v>
      </c>
      <c r="C30" s="16" t="s">
        <v>38</v>
      </c>
      <c r="D30" s="17">
        <v>16000</v>
      </c>
      <c r="E30" s="17">
        <v>20821</v>
      </c>
      <c r="F30" s="17">
        <v>20821</v>
      </c>
      <c r="G30" s="17">
        <v>0</v>
      </c>
      <c r="H30" s="17">
        <v>0</v>
      </c>
      <c r="I30" s="18">
        <f t="shared" si="0"/>
        <v>0</v>
      </c>
      <c r="J30" s="19"/>
    </row>
    <row r="31" spans="1:10" x14ac:dyDescent="0.25">
      <c r="A31" s="14">
        <v>0</v>
      </c>
      <c r="B31" s="15" t="s">
        <v>40</v>
      </c>
      <c r="C31" s="16" t="s">
        <v>41</v>
      </c>
      <c r="D31" s="17">
        <v>16000</v>
      </c>
      <c r="E31" s="17">
        <v>20821</v>
      </c>
      <c r="F31" s="17">
        <v>20821</v>
      </c>
      <c r="G31" s="17">
        <v>0</v>
      </c>
      <c r="H31" s="17">
        <v>0</v>
      </c>
      <c r="I31" s="18">
        <f t="shared" si="0"/>
        <v>0</v>
      </c>
      <c r="J31" s="19"/>
    </row>
    <row r="32" spans="1:10" x14ac:dyDescent="0.25">
      <c r="A32" s="14">
        <v>1</v>
      </c>
      <c r="B32" s="15" t="s">
        <v>43</v>
      </c>
      <c r="C32" s="16" t="s">
        <v>42</v>
      </c>
      <c r="D32" s="17">
        <v>300000</v>
      </c>
      <c r="E32" s="17">
        <v>481000</v>
      </c>
      <c r="F32" s="17">
        <v>481000</v>
      </c>
      <c r="G32" s="17">
        <v>180000</v>
      </c>
      <c r="H32" s="17">
        <v>180000</v>
      </c>
      <c r="I32" s="18">
        <f t="shared" si="0"/>
        <v>37.422037422037427</v>
      </c>
      <c r="J32" s="19"/>
    </row>
    <row r="33" spans="1:10" ht="26.4" x14ac:dyDescent="0.25">
      <c r="A33" s="14">
        <v>0</v>
      </c>
      <c r="B33" s="15" t="s">
        <v>17</v>
      </c>
      <c r="C33" s="16" t="s">
        <v>18</v>
      </c>
      <c r="D33" s="17">
        <v>300000</v>
      </c>
      <c r="E33" s="17">
        <v>481000</v>
      </c>
      <c r="F33" s="17">
        <v>481000</v>
      </c>
      <c r="G33" s="17">
        <v>180000</v>
      </c>
      <c r="H33" s="17">
        <v>180000</v>
      </c>
      <c r="I33" s="18">
        <f t="shared" si="0"/>
        <v>37.422037422037427</v>
      </c>
      <c r="J33" s="19"/>
    </row>
    <row r="34" spans="1:10" x14ac:dyDescent="0.25">
      <c r="A34" s="14">
        <v>1</v>
      </c>
      <c r="B34" s="15" t="s">
        <v>44</v>
      </c>
      <c r="C34" s="16" t="s">
        <v>45</v>
      </c>
      <c r="D34" s="17">
        <v>1110562.8700000001</v>
      </c>
      <c r="E34" s="17">
        <v>1110562.8700000001</v>
      </c>
      <c r="F34" s="17">
        <v>1110562.8700000001</v>
      </c>
      <c r="G34" s="17">
        <v>0</v>
      </c>
      <c r="H34" s="17">
        <v>0</v>
      </c>
      <c r="I34" s="18">
        <f t="shared" si="0"/>
        <v>0</v>
      </c>
      <c r="J34" s="19"/>
    </row>
    <row r="35" spans="1:10" ht="39.6" x14ac:dyDescent="0.25">
      <c r="A35" s="14">
        <v>1</v>
      </c>
      <c r="B35" s="15" t="s">
        <v>47</v>
      </c>
      <c r="C35" s="16" t="s">
        <v>46</v>
      </c>
      <c r="D35" s="17">
        <v>1110562.8700000001</v>
      </c>
      <c r="E35" s="17">
        <v>1110562.8700000001</v>
      </c>
      <c r="F35" s="17">
        <v>1110562.8700000001</v>
      </c>
      <c r="G35" s="17">
        <v>0</v>
      </c>
      <c r="H35" s="17">
        <v>0</v>
      </c>
      <c r="I35" s="18">
        <f t="shared" si="0"/>
        <v>0</v>
      </c>
      <c r="J35" s="19"/>
    </row>
    <row r="36" spans="1:10" x14ac:dyDescent="0.25">
      <c r="A36" s="14">
        <v>0</v>
      </c>
      <c r="B36" s="15" t="s">
        <v>48</v>
      </c>
      <c r="C36" s="16" t="s">
        <v>49</v>
      </c>
      <c r="D36" s="17">
        <v>1110562.8700000001</v>
      </c>
      <c r="E36" s="17">
        <v>1110562.8700000001</v>
      </c>
      <c r="F36" s="17">
        <v>1110562.8700000001</v>
      </c>
      <c r="G36" s="17">
        <v>0</v>
      </c>
      <c r="H36" s="17">
        <v>0</v>
      </c>
      <c r="I36" s="18">
        <f t="shared" si="0"/>
        <v>0</v>
      </c>
      <c r="J36" s="19"/>
    </row>
    <row r="37" spans="1:10" x14ac:dyDescent="0.25">
      <c r="A37" s="14">
        <v>1</v>
      </c>
      <c r="B37" s="15" t="s">
        <v>50</v>
      </c>
      <c r="C37" s="16" t="s">
        <v>51</v>
      </c>
      <c r="D37" s="17">
        <v>35000</v>
      </c>
      <c r="E37" s="17">
        <v>35000</v>
      </c>
      <c r="F37" s="17">
        <v>35000</v>
      </c>
      <c r="G37" s="17">
        <v>0</v>
      </c>
      <c r="H37" s="17">
        <v>0</v>
      </c>
      <c r="I37" s="18">
        <f t="shared" si="0"/>
        <v>0</v>
      </c>
      <c r="J37" s="19"/>
    </row>
    <row r="38" spans="1:10" ht="26.4" x14ac:dyDescent="0.25">
      <c r="A38" s="14">
        <v>1</v>
      </c>
      <c r="B38" s="15" t="s">
        <v>53</v>
      </c>
      <c r="C38" s="16" t="s">
        <v>52</v>
      </c>
      <c r="D38" s="17">
        <v>35000</v>
      </c>
      <c r="E38" s="17">
        <v>35000</v>
      </c>
      <c r="F38" s="17">
        <v>35000</v>
      </c>
      <c r="G38" s="17">
        <v>0</v>
      </c>
      <c r="H38" s="17">
        <v>0</v>
      </c>
      <c r="I38" s="18">
        <f t="shared" si="0"/>
        <v>0</v>
      </c>
      <c r="J38" s="19"/>
    </row>
    <row r="39" spans="1:10" ht="26.4" x14ac:dyDescent="0.25">
      <c r="A39" s="14">
        <v>0</v>
      </c>
      <c r="B39" s="15" t="s">
        <v>17</v>
      </c>
      <c r="C39" s="16" t="s">
        <v>18</v>
      </c>
      <c r="D39" s="17">
        <v>35000</v>
      </c>
      <c r="E39" s="17">
        <v>35000</v>
      </c>
      <c r="F39" s="17">
        <v>35000</v>
      </c>
      <c r="G39" s="17">
        <v>0</v>
      </c>
      <c r="H39" s="17">
        <v>0</v>
      </c>
      <c r="I39" s="18">
        <f t="shared" si="0"/>
        <v>0</v>
      </c>
      <c r="J39" s="19"/>
    </row>
    <row r="40" spans="1:10" ht="52.8" x14ac:dyDescent="0.25">
      <c r="A40" s="14">
        <v>1</v>
      </c>
      <c r="B40" s="15" t="s">
        <v>54</v>
      </c>
      <c r="C40" s="16" t="s">
        <v>55</v>
      </c>
      <c r="D40" s="17">
        <v>889000</v>
      </c>
      <c r="E40" s="17">
        <f>SUM(E41+E49)</f>
        <v>3246299.31</v>
      </c>
      <c r="F40" s="17">
        <f>SUM(F41+F49)</f>
        <v>3246299.31</v>
      </c>
      <c r="G40" s="17">
        <v>234000</v>
      </c>
      <c r="H40" s="17">
        <v>3148146.6300000004</v>
      </c>
      <c r="I40" s="18">
        <f t="shared" si="0"/>
        <v>96.976474729312628</v>
      </c>
      <c r="J40" s="19"/>
    </row>
    <row r="41" spans="1:10" x14ac:dyDescent="0.25">
      <c r="A41" s="14">
        <v>1</v>
      </c>
      <c r="B41" s="15" t="s">
        <v>56</v>
      </c>
      <c r="C41" s="16" t="s">
        <v>57</v>
      </c>
      <c r="D41" s="17">
        <v>889000</v>
      </c>
      <c r="E41" s="17">
        <f>SUM(E42+E44)</f>
        <v>3061299.31</v>
      </c>
      <c r="F41" s="17">
        <f>SUM(F42+F44)</f>
        <v>3061299.31</v>
      </c>
      <c r="G41" s="17">
        <v>50000</v>
      </c>
      <c r="H41" s="17">
        <v>2964146.6300000004</v>
      </c>
      <c r="I41" s="18">
        <f t="shared" si="0"/>
        <v>96.826423352899795</v>
      </c>
      <c r="J41" s="19"/>
    </row>
    <row r="42" spans="1:10" x14ac:dyDescent="0.25">
      <c r="A42" s="14">
        <v>1</v>
      </c>
      <c r="B42" s="15" t="s">
        <v>59</v>
      </c>
      <c r="C42" s="16" t="s">
        <v>58</v>
      </c>
      <c r="D42" s="17">
        <v>276500</v>
      </c>
      <c r="E42" s="17">
        <f>SUM(E43)</f>
        <v>38047.71</v>
      </c>
      <c r="F42" s="17">
        <f>SUM(F43)</f>
        <v>38047.71</v>
      </c>
      <c r="G42" s="17">
        <v>0</v>
      </c>
      <c r="H42" s="17">
        <v>13608.93</v>
      </c>
      <c r="I42" s="18">
        <f t="shared" si="0"/>
        <v>35.768065936162785</v>
      </c>
      <c r="J42" s="19"/>
    </row>
    <row r="43" spans="1:10" x14ac:dyDescent="0.25">
      <c r="A43" s="14">
        <v>0</v>
      </c>
      <c r="B43" s="15" t="s">
        <v>60</v>
      </c>
      <c r="C43" s="16" t="s">
        <v>61</v>
      </c>
      <c r="D43" s="17">
        <v>276500</v>
      </c>
      <c r="E43" s="17">
        <v>38047.71</v>
      </c>
      <c r="F43" s="17">
        <v>38047.71</v>
      </c>
      <c r="G43" s="17">
        <v>0</v>
      </c>
      <c r="H43" s="17">
        <v>13608.93</v>
      </c>
      <c r="I43" s="18">
        <f t="shared" si="0"/>
        <v>35.768065936162785</v>
      </c>
      <c r="J43" s="19"/>
    </row>
    <row r="44" spans="1:10" ht="26.4" x14ac:dyDescent="0.25">
      <c r="A44" s="14">
        <v>1</v>
      </c>
      <c r="B44" s="15" t="s">
        <v>63</v>
      </c>
      <c r="C44" s="16" t="s">
        <v>62</v>
      </c>
      <c r="D44" s="17">
        <v>612500</v>
      </c>
      <c r="E44" s="17">
        <f>SUM(E45:E48)</f>
        <v>3023251.6</v>
      </c>
      <c r="F44" s="17">
        <f>SUM(F45:F48)</f>
        <v>3023251.6</v>
      </c>
      <c r="G44" s="17">
        <v>50000</v>
      </c>
      <c r="H44" s="17">
        <v>2950537.7</v>
      </c>
      <c r="I44" s="18">
        <f t="shared" si="0"/>
        <v>97.594844570660271</v>
      </c>
      <c r="J44" s="19"/>
    </row>
    <row r="45" spans="1:10" x14ac:dyDescent="0.25">
      <c r="A45" s="14">
        <v>0</v>
      </c>
      <c r="B45" s="15" t="s">
        <v>28</v>
      </c>
      <c r="C45" s="16" t="s">
        <v>29</v>
      </c>
      <c r="D45" s="17">
        <v>0</v>
      </c>
      <c r="E45" s="17">
        <v>143583.54</v>
      </c>
      <c r="F45" s="17">
        <v>143583.54</v>
      </c>
      <c r="G45" s="17">
        <v>0</v>
      </c>
      <c r="H45" s="17">
        <v>143583.54</v>
      </c>
      <c r="I45" s="18">
        <f t="shared" si="0"/>
        <v>100</v>
      </c>
      <c r="J45" s="19"/>
    </row>
    <row r="46" spans="1:10" x14ac:dyDescent="0.25">
      <c r="A46" s="14">
        <v>0</v>
      </c>
      <c r="B46" s="15" t="s">
        <v>60</v>
      </c>
      <c r="C46" s="16" t="s">
        <v>61</v>
      </c>
      <c r="D46" s="17">
        <v>612500</v>
      </c>
      <c r="E46" s="17">
        <v>92575.86</v>
      </c>
      <c r="F46" s="17">
        <v>92575.86</v>
      </c>
      <c r="G46" s="17">
        <v>0</v>
      </c>
      <c r="H46" s="17">
        <v>28567.96</v>
      </c>
      <c r="I46" s="18">
        <f t="shared" si="0"/>
        <v>30.85897338679867</v>
      </c>
      <c r="J46" s="19"/>
    </row>
    <row r="47" spans="1:10" ht="26.4" x14ac:dyDescent="0.25">
      <c r="A47" s="14">
        <v>0</v>
      </c>
      <c r="B47" s="15" t="s">
        <v>17</v>
      </c>
      <c r="C47" s="16" t="s">
        <v>18</v>
      </c>
      <c r="D47" s="17">
        <v>0</v>
      </c>
      <c r="E47" s="17">
        <v>2778386.2</v>
      </c>
      <c r="F47" s="17">
        <v>2778386.2</v>
      </c>
      <c r="G47" s="17">
        <v>50000</v>
      </c>
      <c r="H47" s="17">
        <v>2778386.2</v>
      </c>
      <c r="I47" s="18">
        <f t="shared" si="0"/>
        <v>100</v>
      </c>
      <c r="J47" s="19"/>
    </row>
    <row r="48" spans="1:10" x14ac:dyDescent="0.25">
      <c r="A48" s="14">
        <v>0</v>
      </c>
      <c r="B48" s="15" t="s">
        <v>48</v>
      </c>
      <c r="C48" s="16" t="s">
        <v>49</v>
      </c>
      <c r="D48" s="17">
        <v>0</v>
      </c>
      <c r="E48" s="17">
        <v>8706</v>
      </c>
      <c r="F48" s="17">
        <v>8706</v>
      </c>
      <c r="G48" s="17">
        <v>0</v>
      </c>
      <c r="H48" s="17">
        <v>0</v>
      </c>
      <c r="I48" s="18">
        <f t="shared" si="0"/>
        <v>0</v>
      </c>
      <c r="J48" s="19"/>
    </row>
    <row r="49" spans="1:10" x14ac:dyDescent="0.25">
      <c r="A49" s="14">
        <v>1</v>
      </c>
      <c r="B49" s="15" t="s">
        <v>50</v>
      </c>
      <c r="C49" s="16" t="s">
        <v>51</v>
      </c>
      <c r="D49" s="17">
        <v>0</v>
      </c>
      <c r="E49" s="17">
        <v>185000</v>
      </c>
      <c r="F49" s="17">
        <v>185000</v>
      </c>
      <c r="G49" s="17">
        <v>184000</v>
      </c>
      <c r="H49" s="17">
        <v>184000</v>
      </c>
      <c r="I49" s="18">
        <f t="shared" si="0"/>
        <v>99.459459459459467</v>
      </c>
      <c r="J49" s="19"/>
    </row>
    <row r="50" spans="1:10" ht="26.4" x14ac:dyDescent="0.25">
      <c r="A50" s="14">
        <v>1</v>
      </c>
      <c r="B50" s="15" t="s">
        <v>65</v>
      </c>
      <c r="C50" s="16" t="s">
        <v>64</v>
      </c>
      <c r="D50" s="17">
        <v>0</v>
      </c>
      <c r="E50" s="17">
        <v>185000</v>
      </c>
      <c r="F50" s="17">
        <v>185000</v>
      </c>
      <c r="G50" s="17">
        <v>184000</v>
      </c>
      <c r="H50" s="17">
        <v>184000</v>
      </c>
      <c r="I50" s="18">
        <f t="shared" si="0"/>
        <v>99.459459459459467</v>
      </c>
      <c r="J50" s="19"/>
    </row>
    <row r="51" spans="1:10" ht="26.4" x14ac:dyDescent="0.25">
      <c r="A51" s="14">
        <v>0</v>
      </c>
      <c r="B51" s="15" t="s">
        <v>17</v>
      </c>
      <c r="C51" s="16" t="s">
        <v>18</v>
      </c>
      <c r="D51" s="17">
        <v>0</v>
      </c>
      <c r="E51" s="17">
        <v>185000</v>
      </c>
      <c r="F51" s="17">
        <v>185000</v>
      </c>
      <c r="G51" s="17">
        <v>184000</v>
      </c>
      <c r="H51" s="17">
        <v>184000</v>
      </c>
      <c r="I51" s="18">
        <f t="shared" si="0"/>
        <v>99.459459459459467</v>
      </c>
      <c r="J51" s="19"/>
    </row>
    <row r="52" spans="1:10" ht="39.6" x14ac:dyDescent="0.25">
      <c r="A52" s="14">
        <v>1</v>
      </c>
      <c r="B52" s="15" t="s">
        <v>66</v>
      </c>
      <c r="C52" s="16" t="s">
        <v>67</v>
      </c>
      <c r="D52" s="17">
        <v>0</v>
      </c>
      <c r="E52" s="17">
        <v>282000</v>
      </c>
      <c r="F52" s="17">
        <v>282000</v>
      </c>
      <c r="G52" s="17">
        <v>282000</v>
      </c>
      <c r="H52" s="17">
        <v>282000</v>
      </c>
      <c r="I52" s="18">
        <f t="shared" si="0"/>
        <v>100</v>
      </c>
      <c r="J52" s="19"/>
    </row>
    <row r="53" spans="1:10" x14ac:dyDescent="0.25">
      <c r="A53" s="14">
        <v>1</v>
      </c>
      <c r="B53" s="15" t="s">
        <v>69</v>
      </c>
      <c r="C53" s="16" t="s">
        <v>68</v>
      </c>
      <c r="D53" s="17">
        <v>0</v>
      </c>
      <c r="E53" s="17">
        <v>282000</v>
      </c>
      <c r="F53" s="17">
        <v>282000</v>
      </c>
      <c r="G53" s="17">
        <v>282000</v>
      </c>
      <c r="H53" s="17">
        <v>282000</v>
      </c>
      <c r="I53" s="18">
        <f t="shared" si="0"/>
        <v>100</v>
      </c>
      <c r="J53" s="19"/>
    </row>
    <row r="54" spans="1:10" ht="26.4" x14ac:dyDescent="0.25">
      <c r="A54" s="14">
        <v>0</v>
      </c>
      <c r="B54" s="15" t="s">
        <v>70</v>
      </c>
      <c r="C54" s="16" t="s">
        <v>71</v>
      </c>
      <c r="D54" s="17">
        <v>0</v>
      </c>
      <c r="E54" s="17">
        <v>282000</v>
      </c>
      <c r="F54" s="17">
        <v>282000</v>
      </c>
      <c r="G54" s="17">
        <v>282000</v>
      </c>
      <c r="H54" s="17">
        <v>282000</v>
      </c>
      <c r="I54" s="18">
        <f t="shared" si="0"/>
        <v>100</v>
      </c>
      <c r="J54" s="19"/>
    </row>
    <row r="55" spans="1:10" x14ac:dyDescent="0.25">
      <c r="A55" s="14">
        <v>1</v>
      </c>
      <c r="B55" s="15" t="s">
        <v>72</v>
      </c>
      <c r="C55" s="16" t="s">
        <v>73</v>
      </c>
      <c r="D55" s="17">
        <v>2472562.87</v>
      </c>
      <c r="E55" s="17">
        <f>SUM(E13+E40+E52)</f>
        <v>5742698.8900000006</v>
      </c>
      <c r="F55" s="17">
        <f>SUM(F13+F40+F52)</f>
        <v>5742698.8900000006</v>
      </c>
      <c r="G55" s="17">
        <v>870800</v>
      </c>
      <c r="H55" s="17">
        <v>4079043.0200000005</v>
      </c>
      <c r="I55" s="18">
        <f t="shared" si="0"/>
        <v>71.030069626373887</v>
      </c>
      <c r="J55" s="19"/>
    </row>
    <row r="57" spans="1:10" x14ac:dyDescent="0.25">
      <c r="B57" s="20"/>
      <c r="C57" s="21"/>
      <c r="D57" s="19"/>
      <c r="E57" s="19"/>
      <c r="F57" s="19"/>
      <c r="G57" s="19"/>
      <c r="H57" s="19"/>
      <c r="I57" s="19"/>
    </row>
    <row r="59" spans="1:10" ht="15.6" x14ac:dyDescent="0.3">
      <c r="C59" s="22" t="s">
        <v>78</v>
      </c>
      <c r="D59" s="22"/>
      <c r="E59" s="22"/>
      <c r="F59" s="22" t="s">
        <v>79</v>
      </c>
    </row>
    <row r="65" hidden="1" x14ac:dyDescent="0.25"/>
  </sheetData>
  <mergeCells count="3">
    <mergeCell ref="B8:I8"/>
    <mergeCell ref="B9:I9"/>
    <mergeCell ref="G4:H4"/>
  </mergeCells>
  <conditionalFormatting sqref="B13:B55">
    <cfRule type="expression" dxfId="29" priority="31" stopIfTrue="1">
      <formula>A13=1</formula>
    </cfRule>
  </conditionalFormatting>
  <conditionalFormatting sqref="C13:C55">
    <cfRule type="expression" dxfId="28" priority="32" stopIfTrue="1">
      <formula>A13=1</formula>
    </cfRule>
  </conditionalFormatting>
  <conditionalFormatting sqref="D13:D55">
    <cfRule type="expression" dxfId="27" priority="33" stopIfTrue="1">
      <formula>A13=1</formula>
    </cfRule>
  </conditionalFormatting>
  <conditionalFormatting sqref="E13:E55 F22 F18:F19 F13:F15 F44 F40:F42 F55 F27:F28">
    <cfRule type="expression" dxfId="26" priority="34" stopIfTrue="1">
      <formula>A13=1</formula>
    </cfRule>
  </conditionalFormatting>
  <conditionalFormatting sqref="F20:F21 F24:F26 F16:F17 F43 F48:F54 F45:F46 F29:F39">
    <cfRule type="expression" dxfId="25" priority="35" stopIfTrue="1">
      <formula>A16=1</formula>
    </cfRule>
  </conditionalFormatting>
  <conditionalFormatting sqref="G13:G55">
    <cfRule type="expression" dxfId="24" priority="36" stopIfTrue="1">
      <formula>A13=1</formula>
    </cfRule>
  </conditionalFormatting>
  <conditionalFormatting sqref="H13:H55">
    <cfRule type="expression" dxfId="23" priority="25" stopIfTrue="1">
      <formula>A13=1</formula>
    </cfRule>
  </conditionalFormatting>
  <conditionalFormatting sqref="I13:I55">
    <cfRule type="expression" dxfId="22" priority="27" stopIfTrue="1">
      <formula>A13=1</formula>
    </cfRule>
  </conditionalFormatting>
  <conditionalFormatting sqref="B57:B66">
    <cfRule type="expression" dxfId="21" priority="15" stopIfTrue="1">
      <formula>A57=1</formula>
    </cfRule>
  </conditionalFormatting>
  <conditionalFormatting sqref="C57:C58 C61:C66">
    <cfRule type="expression" dxfId="20" priority="16" stopIfTrue="1">
      <formula>A57=1</formula>
    </cfRule>
  </conditionalFormatting>
  <conditionalFormatting sqref="D57:D58 D61:D66">
    <cfRule type="expression" dxfId="19" priority="17" stopIfTrue="1">
      <formula>A57=1</formula>
    </cfRule>
  </conditionalFormatting>
  <conditionalFormatting sqref="E57:E58 E61:E66">
    <cfRule type="expression" dxfId="18" priority="18" stopIfTrue="1">
      <formula>A57=1</formula>
    </cfRule>
  </conditionalFormatting>
  <conditionalFormatting sqref="F57:F58 F61:F66">
    <cfRule type="expression" dxfId="17" priority="19" stopIfTrue="1">
      <formula>A57=1</formula>
    </cfRule>
  </conditionalFormatting>
  <conditionalFormatting sqref="G57:G66">
    <cfRule type="expression" dxfId="16" priority="20" stopIfTrue="1">
      <formula>A57=1</formula>
    </cfRule>
  </conditionalFormatting>
  <conditionalFormatting sqref="H57:H66">
    <cfRule type="expression" dxfId="15" priority="22" stopIfTrue="1">
      <formula>A57=1</formula>
    </cfRule>
  </conditionalFormatting>
  <conditionalFormatting sqref="I57:I66">
    <cfRule type="expression" dxfId="14" priority="30" stopIfTrue="1">
      <formula>A57=1</formula>
    </cfRule>
  </conditionalFormatting>
  <conditionalFormatting sqref="C60">
    <cfRule type="expression" dxfId="13" priority="11" stopIfTrue="1">
      <formula>A60=1</formula>
    </cfRule>
  </conditionalFormatting>
  <conditionalFormatting sqref="D60">
    <cfRule type="expression" dxfId="12" priority="12" stopIfTrue="1">
      <formula>A60=1</formula>
    </cfRule>
  </conditionalFormatting>
  <conditionalFormatting sqref="E60">
    <cfRule type="expression" dxfId="11" priority="13" stopIfTrue="1">
      <formula>A60=1</formula>
    </cfRule>
  </conditionalFormatting>
  <conditionalFormatting sqref="F60">
    <cfRule type="expression" dxfId="10" priority="14" stopIfTrue="1">
      <formula>A60=1</formula>
    </cfRule>
  </conditionalFormatting>
  <conditionalFormatting sqref="C59">
    <cfRule type="expression" dxfId="9" priority="7" stopIfTrue="1">
      <formula>A59=1</formula>
    </cfRule>
  </conditionalFormatting>
  <conditionalFormatting sqref="D59">
    <cfRule type="expression" dxfId="8" priority="8" stopIfTrue="1">
      <formula>A59=1</formula>
    </cfRule>
  </conditionalFormatting>
  <conditionalFormatting sqref="E59">
    <cfRule type="expression" dxfId="7" priority="9" stopIfTrue="1">
      <formula>A59=1</formula>
    </cfRule>
  </conditionalFormatting>
  <conditionalFormatting sqref="F59">
    <cfRule type="expression" dxfId="6" priority="10" stopIfTrue="1">
      <formula>A59=1</formula>
    </cfRule>
  </conditionalFormatting>
  <conditionalFormatting sqref="C59">
    <cfRule type="expression" dxfId="5" priority="6" stopIfTrue="1">
      <formula>A59=1</formula>
    </cfRule>
  </conditionalFormatting>
  <conditionalFormatting sqref="D59">
    <cfRule type="expression" dxfId="4" priority="5" stopIfTrue="1">
      <formula>A59=1</formula>
    </cfRule>
  </conditionalFormatting>
  <conditionalFormatting sqref="E59">
    <cfRule type="expression" dxfId="3" priority="4" stopIfTrue="1">
      <formula>A59=1</formula>
    </cfRule>
  </conditionalFormatting>
  <conditionalFormatting sqref="F59">
    <cfRule type="expression" dxfId="2" priority="3" stopIfTrue="1">
      <formula>A59=1</formula>
    </cfRule>
  </conditionalFormatting>
  <conditionalFormatting sqref="F23">
    <cfRule type="expression" dxfId="1" priority="2" stopIfTrue="1">
      <formula>B23=1</formula>
    </cfRule>
  </conditionalFormatting>
  <conditionalFormatting sqref="F47">
    <cfRule type="expression" dxfId="0" priority="1" stopIfTrue="1">
      <formula>B47=1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dcterms:created xsi:type="dcterms:W3CDTF">2023-03-06T13:14:57Z</dcterms:created>
  <dcterms:modified xsi:type="dcterms:W3CDTF">2024-08-05T11:33:37Z</dcterms:modified>
</cp:coreProperties>
</file>