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0" windowWidth="23040" windowHeight="8172"/>
  </bookViews>
  <sheets>
    <sheet name="21.12" sheetId="14" r:id="rId1"/>
  </sheets>
  <calcPr calcId="144525"/>
</workbook>
</file>

<file path=xl/calcChain.xml><?xml version="1.0" encoding="utf-8"?>
<calcChain xmlns="http://schemas.openxmlformats.org/spreadsheetml/2006/main">
  <c r="H49" i="14" l="1"/>
  <c r="G49" i="14"/>
  <c r="F49" i="14"/>
  <c r="E49" i="14"/>
  <c r="H48" i="14"/>
  <c r="H88" i="14" l="1"/>
  <c r="G88" i="14"/>
  <c r="F88" i="14"/>
  <c r="E88" i="14"/>
  <c r="H86" i="14"/>
  <c r="H87" i="14" s="1"/>
  <c r="H84" i="14"/>
  <c r="H85" i="14" s="1"/>
  <c r="G87" i="14"/>
  <c r="F87" i="14"/>
  <c r="E87" i="14"/>
  <c r="G85" i="14"/>
  <c r="F85" i="14"/>
  <c r="E85" i="14"/>
  <c r="H34" i="14" l="1"/>
  <c r="H35" i="14" s="1"/>
  <c r="G35" i="14"/>
  <c r="F35" i="14"/>
  <c r="E35" i="14"/>
  <c r="G31" i="14"/>
  <c r="F31" i="14"/>
  <c r="G43" i="14"/>
  <c r="F43" i="14"/>
  <c r="E43" i="14"/>
  <c r="H39" i="14"/>
  <c r="G73" i="14" l="1"/>
  <c r="G100" i="14" l="1"/>
  <c r="F100" i="14"/>
  <c r="H36" i="14"/>
  <c r="H37" i="14" s="1"/>
  <c r="G37" i="14"/>
  <c r="F37" i="14"/>
  <c r="E37" i="14"/>
  <c r="G33" i="14"/>
  <c r="F33" i="14"/>
  <c r="E33" i="14"/>
  <c r="H32" i="14"/>
  <c r="H33" i="14" s="1"/>
  <c r="G45" i="14"/>
  <c r="G46" i="14" s="1"/>
  <c r="F45" i="14"/>
  <c r="F46" i="14" s="1"/>
  <c r="E45" i="14"/>
  <c r="E46" i="14" s="1"/>
  <c r="H44" i="14"/>
  <c r="H45" i="14" s="1"/>
  <c r="H18" i="14"/>
  <c r="H19" i="14"/>
  <c r="H41" i="14"/>
  <c r="H82" i="14"/>
  <c r="F38" i="14" l="1"/>
  <c r="G38" i="14"/>
  <c r="H83" i="14"/>
  <c r="G83" i="14"/>
  <c r="F83" i="14"/>
  <c r="F93" i="14" s="1"/>
  <c r="E83" i="14"/>
  <c r="G81" i="14"/>
  <c r="F81" i="14"/>
  <c r="E81" i="14"/>
  <c r="H80" i="14"/>
  <c r="H81" i="14" s="1"/>
  <c r="G91" i="14"/>
  <c r="G92" i="14" s="1"/>
  <c r="F91" i="14"/>
  <c r="F92" i="14" s="1"/>
  <c r="E91" i="14"/>
  <c r="E92" i="14" s="1"/>
  <c r="E93" i="14" s="1"/>
  <c r="H90" i="14"/>
  <c r="G93" i="14" l="1"/>
  <c r="G60" i="14"/>
  <c r="F60" i="14"/>
  <c r="E60" i="14"/>
  <c r="H59" i="14"/>
  <c r="H60" i="14" s="1"/>
  <c r="H57" i="14"/>
  <c r="H56" i="14"/>
  <c r="G58" i="14"/>
  <c r="F58" i="14"/>
  <c r="E58" i="14"/>
  <c r="H17" i="14"/>
  <c r="G22" i="14"/>
  <c r="F22" i="14"/>
  <c r="H15" i="14"/>
  <c r="H12" i="14"/>
  <c r="H13" i="14"/>
  <c r="H14" i="14"/>
  <c r="H10" i="14"/>
  <c r="H11" i="14"/>
  <c r="H9" i="14"/>
  <c r="H20" i="14"/>
  <c r="G61" i="14" l="1"/>
  <c r="E61" i="14"/>
  <c r="F61" i="14"/>
  <c r="H58" i="14"/>
  <c r="H61" i="14" s="1"/>
  <c r="H16" i="14"/>
  <c r="H22" i="14" s="1"/>
  <c r="G64" i="14" l="1"/>
  <c r="F64" i="14"/>
  <c r="E64" i="14"/>
  <c r="H62" i="14"/>
  <c r="H89" i="14" l="1"/>
  <c r="H91" i="14" s="1"/>
  <c r="H92" i="14" s="1"/>
  <c r="H93" i="14" s="1"/>
  <c r="E100" i="14" l="1"/>
  <c r="H100" i="14" s="1"/>
  <c r="H42" i="14" l="1"/>
  <c r="E31" i="14"/>
  <c r="E38" i="14" s="1"/>
  <c r="E99" i="14" s="1"/>
  <c r="H99" i="14" s="1"/>
  <c r="H30" i="14"/>
  <c r="E105" i="14" l="1"/>
  <c r="H63" i="14"/>
  <c r="H64" i="14" s="1"/>
  <c r="G50" i="14" l="1"/>
  <c r="G51" i="14" s="1"/>
  <c r="F50" i="14"/>
  <c r="F51" i="14" s="1"/>
  <c r="E50" i="14"/>
  <c r="E51" i="14" s="1"/>
  <c r="H47" i="14" l="1"/>
  <c r="H50" i="14" s="1"/>
  <c r="H29" i="14" l="1"/>
  <c r="H31" i="14" s="1"/>
  <c r="H38" i="14" s="1"/>
  <c r="F98" i="14" l="1"/>
  <c r="G98" i="14"/>
  <c r="I98" i="14" l="1"/>
  <c r="H40" i="14" l="1"/>
  <c r="H43" i="14" s="1"/>
  <c r="H46" i="14" s="1"/>
  <c r="H51" i="14" s="1"/>
  <c r="G65" i="14" l="1"/>
  <c r="G66" i="14" s="1"/>
  <c r="F65" i="14"/>
  <c r="F66" i="14" s="1"/>
  <c r="E65" i="14"/>
  <c r="E66" i="14" s="1"/>
  <c r="E102" i="14" l="1"/>
  <c r="E101" i="14" s="1"/>
  <c r="F102" i="14"/>
  <c r="F101" i="14" s="1"/>
  <c r="F106" i="14" s="1"/>
  <c r="G102" i="14"/>
  <c r="G101" i="14" s="1"/>
  <c r="G106" i="14" s="1"/>
  <c r="F105" i="14" l="1"/>
  <c r="G105" i="14"/>
  <c r="H105" i="14" l="1"/>
  <c r="H72" i="14" l="1"/>
  <c r="H98" i="14" l="1"/>
  <c r="I101" i="14"/>
  <c r="I106" i="14" s="1"/>
  <c r="G74" i="14" l="1"/>
  <c r="G75" i="14" s="1"/>
  <c r="F73" i="14"/>
  <c r="F74" i="14" s="1"/>
  <c r="F75" i="14" s="1"/>
  <c r="E73" i="14"/>
  <c r="H73" i="14"/>
  <c r="H74" i="14" s="1"/>
  <c r="H75" i="14" s="1"/>
  <c r="E74" i="14" l="1"/>
  <c r="E75" i="14" s="1"/>
  <c r="E98" i="14"/>
  <c r="E106" i="14" s="1"/>
  <c r="H104" i="14" l="1"/>
  <c r="H65" i="14" l="1"/>
  <c r="H66" i="14" s="1"/>
  <c r="H102" i="14" l="1"/>
  <c r="H101" i="14" s="1"/>
  <c r="H106" i="14" s="1"/>
</calcChain>
</file>

<file path=xl/sharedStrings.xml><?xml version="1.0" encoding="utf-8"?>
<sst xmlns="http://schemas.openxmlformats.org/spreadsheetml/2006/main" count="176" uniqueCount="96">
  <si>
    <t>КВК</t>
  </si>
  <si>
    <t>ТПКВКМБ</t>
  </si>
  <si>
    <t>КЕКВ</t>
  </si>
  <si>
    <t>Загальний фонд</t>
  </si>
  <si>
    <t>Спеціальний фонд</t>
  </si>
  <si>
    <t>в т.ч. бюджет розвитку</t>
  </si>
  <si>
    <t>Сума</t>
  </si>
  <si>
    <t>Напрямок використання</t>
  </si>
  <si>
    <t>ВИДАТКОВА ЧАСТИНА СІЛЬСЬКОГО БЮДЖЕТУ</t>
  </si>
  <si>
    <t>Разом</t>
  </si>
  <si>
    <t>ВСЬОГО</t>
  </si>
  <si>
    <t xml:space="preserve"> </t>
  </si>
  <si>
    <t>За рахунок доходів</t>
  </si>
  <si>
    <t>За рахунок вільного залишку</t>
  </si>
  <si>
    <t>За рахунок перерозподілу</t>
  </si>
  <si>
    <t>передача коштів загального фонду до спеціального фонду</t>
  </si>
  <si>
    <t>Ольга КРАСНОЩОК</t>
  </si>
  <si>
    <t>Начальник фінансового відділу</t>
  </si>
  <si>
    <t>трансфертів з інших бюджетів</t>
  </si>
  <si>
    <t>в т.ч. перевиконання дохідної частини</t>
  </si>
  <si>
    <t xml:space="preserve">ВСЬОГО по КВК </t>
  </si>
  <si>
    <t>Зміни видаткової частини сільського бюджету</t>
  </si>
  <si>
    <t>в т.ч. за рахунок власного ресурсу</t>
  </si>
  <si>
    <t>за рахунок залишку освітньої субвенції</t>
  </si>
  <si>
    <t>за рахунок залишку  субвенції на надання державної підтримки особам з особливими освітніми потребами</t>
  </si>
  <si>
    <t>ВСЬОГО по КВК 06</t>
  </si>
  <si>
    <t>до рішення сесії  Дубовиківської сільської ради</t>
  </si>
  <si>
    <t>06</t>
  </si>
  <si>
    <t>ПОЯСНЮВАЛЬНА ЗАПИСКА</t>
  </si>
  <si>
    <t>0611021</t>
  </si>
  <si>
    <t>ДОХІДНА ЧАСТИНА СІЛЬСЬКОГО БЮДЖЕТУ</t>
  </si>
  <si>
    <t>ККД</t>
  </si>
  <si>
    <t>Доходи</t>
  </si>
  <si>
    <t>Всього</t>
  </si>
  <si>
    <t xml:space="preserve">Уточнення видаткової частини сільського бюджету за рахунок уточнення дохідної частини бюджету </t>
  </si>
  <si>
    <t xml:space="preserve">Уточнення видаткової частини сільського бюджету за рахунок нерозподіленого залишку коштів  спеціального  фонду, </t>
  </si>
  <si>
    <t>21 грудня 2023 року № 765-34/VIIІ "Про бюджет Дубовиківської сільської  територіальної громади  на 2024 рік"</t>
  </si>
  <si>
    <t>що утворився станом на 01 січня 2024 року.</t>
  </si>
  <si>
    <t xml:space="preserve">Уточнення видаткової частини сільського бюджету за рахунок нерозподіленого залишку коштів  загального  фонду, </t>
  </si>
  <si>
    <t>Перерозподіл видаткової частини сільського бюджету по головним розпорядникам коштів</t>
  </si>
  <si>
    <t>02</t>
  </si>
  <si>
    <t>ВСЬОГО по КВК 02</t>
  </si>
  <si>
    <t>37</t>
  </si>
  <si>
    <t>3719800</t>
  </si>
  <si>
    <t>3220</t>
  </si>
  <si>
    <t>ВСЬОГО по КВК 37</t>
  </si>
  <si>
    <t>За рахунок вільного залишку коштів, що утворився станом на 01.01.2024, підримка сил безпеки та оборони (надання субвенції до державного бюджету для забезпечення діяльності військової частини).</t>
  </si>
  <si>
    <t>2240</t>
  </si>
  <si>
    <t>Інші дотації з місцевого бюджету</t>
  </si>
  <si>
    <t>2273</t>
  </si>
  <si>
    <t>Оплата електроенергії</t>
  </si>
  <si>
    <t>2620</t>
  </si>
  <si>
    <t>0213242</t>
  </si>
  <si>
    <t>3719770</t>
  </si>
  <si>
    <t>Плата за розміщення тимчасово вільних коштів місцевих бюджетів</t>
  </si>
  <si>
    <t>0213241</t>
  </si>
  <si>
    <t>0210150</t>
  </si>
  <si>
    <t>3132</t>
  </si>
  <si>
    <t>Інші субвенції з місцевого бюджету (субвенція з обласного бюджету місцевим бюджетам для придбання мобільних автоматизованих робочих місць адміністратора Центру надання адміністративних послуг)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</si>
  <si>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</si>
  <si>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</si>
  <si>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</si>
  <si>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за користування надрами для видобування інших корисних копалин загальнодержавного значення</t>
  </si>
  <si>
    <t>Земельний податок з юридичних осіб</t>
  </si>
  <si>
    <t>Орендна плата з юридичних осіб</t>
  </si>
  <si>
    <t>Єдиний податок з фізичних осіб</t>
  </si>
  <si>
    <t>Інші надходження</t>
  </si>
  <si>
    <t xml:space="preserve"> Оплата праці і нарахування на заробітну плату фахівця із супроводу ветеранів війни та демобілізованих осіб </t>
  </si>
  <si>
    <t xml:space="preserve">Одноразова  матеріальної допомоги військовослужбовцям </t>
  </si>
  <si>
    <t>3710160</t>
  </si>
  <si>
    <t>2250</t>
  </si>
  <si>
    <t>Видатки на відрядження</t>
  </si>
  <si>
    <t>Оплата послуг з поточного ремонту принтера</t>
  </si>
  <si>
    <t>0611010</t>
  </si>
  <si>
    <t>3110</t>
  </si>
  <si>
    <t>Придбання бойлерів для Чаплинської філії Чаплинського ліцею та КЗ "Шевченківський НВК "ЗНЗ- ДНЗ"</t>
  </si>
  <si>
    <t>Проведення капітального ремонту покрівлі Дубовиківського ліцею</t>
  </si>
  <si>
    <t>Кошти від відчуження майна, що належить Автономній Республіці Крим та майна, що перебуває в комунальній власності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</si>
  <si>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</si>
  <si>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0614030</t>
  </si>
  <si>
    <t>Поповнення бібліотечного фонду</t>
  </si>
  <si>
    <t>Проведення поточного  ремонту  приміщень  КЗ "ЦНСП Дубовиківської сільської ради"</t>
  </si>
  <si>
    <t>0217130</t>
  </si>
  <si>
    <t>Оплата послуг із виготовлення документації із землеустрою щодо поділу земельних ділянок</t>
  </si>
  <si>
    <t>0216030</t>
  </si>
  <si>
    <t>Придбання мобільних автоматизованих робочих місць адміністратора Центру надання адміністративних послуг 95000,00 грн; придбання ноутбуків -553000,00 грн; придбання кондиціонерів - 79000,00 грн</t>
  </si>
  <si>
    <t xml:space="preserve">Оплаа послуг з поточного ремонту та технічного обслуговування службових автомобілів -45000,00 грн, оплата послуг зі встановлення кондиціонерів -20000,00 грн. </t>
  </si>
  <si>
    <t>0614060</t>
  </si>
  <si>
    <t>0614082</t>
  </si>
  <si>
    <t>2210</t>
  </si>
  <si>
    <t>Оплата послуг, пов’язаних  з участю в фестивалі</t>
  </si>
  <si>
    <t>Проведення заходів</t>
  </si>
  <si>
    <t>Оплата послуг із встановлення антивандальних огорож генераторів</t>
  </si>
  <si>
    <t>Оплата послуг із благлустрою місця вшанування пам'яті загиблих захисників</t>
  </si>
  <si>
    <t xml:space="preserve">від  12 вересня  2024 року № 898-43/VIII "Про внесення змін до рішення сільської ради від </t>
  </si>
  <si>
    <t xml:space="preserve">Для КНП "Васильківський центр первинної медико-санітарної допомоги" Васильківської селищної ради: облаштування свердловин, каналізацій  та санвузлів в Шевченківському ФП, Добровільському ФП та Миколаївській АЗПСМ -327645,00 грн; облаштування території навколо Васильківської АЗПСМ -250000,00 грн, придбання кондиціанеру та оплата послуг з його встановлення  для Чаплинської АЗПСМ - 16000,00 грн, придбання меблів та медичного обладнання для Шевченківського ФП -67400,00 грн. Для КП "Васильківська центральна районна лікарня Васильківської селищної ради: оплата комунальних послуг - 60251,00 грн, придбання медикаментів та перев'язувальних матеріалів - 43900,00 грн, поточний ремонт відділення анестезіології та інтенсивної терапії - 98700,00 грн.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</si>
</sst>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/>
    </xf>
    <xf numFmtId="0" fontId="0" fillId="0" borderId="0" xfId="0" applyFont="1"/>
    <xf numFmtId="0" fontId="1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2" fontId="1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7" fillId="0" borderId="0" xfId="0" applyFont="1"/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6" xfId="0" quotePrefix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/>
    </xf>
    <xf numFmtId="0" fontId="1" fillId="0" borderId="6" xfId="0" quotePrefix="1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8"/>
  <sheetViews>
    <sheetView tabSelected="1" workbookViewId="0">
      <selection activeCell="Q43" sqref="Q43"/>
    </sheetView>
  </sheetViews>
  <sheetFormatPr defaultColWidth="9.109375" defaultRowHeight="13.8" x14ac:dyDescent="0.3"/>
  <cols>
    <col min="1" max="1" width="9.109375" style="13"/>
    <col min="2" max="2" width="10.33203125" style="13" customWidth="1"/>
    <col min="3" max="3" width="11.109375" style="13" customWidth="1"/>
    <col min="4" max="4" width="11" style="13" customWidth="1"/>
    <col min="5" max="5" width="11.44140625" style="13" customWidth="1"/>
    <col min="6" max="6" width="13" style="13" customWidth="1"/>
    <col min="7" max="7" width="12.109375" style="13" customWidth="1"/>
    <col min="8" max="8" width="12.44140625" style="13" customWidth="1"/>
    <col min="9" max="9" width="53.6640625" style="13" customWidth="1"/>
    <col min="10" max="10" width="9.109375" style="13"/>
    <col min="11" max="11" width="4.109375" style="13" customWidth="1"/>
    <col min="12" max="15" width="9.109375" style="13" hidden="1" customWidth="1"/>
    <col min="16" max="16384" width="9.109375" style="13"/>
  </cols>
  <sheetData>
    <row r="1" spans="2:9" x14ac:dyDescent="0.3">
      <c r="B1" s="1"/>
      <c r="C1" s="1"/>
      <c r="D1" s="1"/>
      <c r="E1" s="1"/>
      <c r="F1" s="1"/>
      <c r="G1" s="1"/>
      <c r="H1" s="1"/>
      <c r="I1" s="1"/>
    </row>
    <row r="2" spans="2:9" x14ac:dyDescent="0.3">
      <c r="B2" s="85" t="s">
        <v>28</v>
      </c>
      <c r="C2" s="85"/>
      <c r="D2" s="85"/>
      <c r="E2" s="85"/>
      <c r="F2" s="85"/>
      <c r="G2" s="85"/>
      <c r="H2" s="85"/>
      <c r="I2" s="85"/>
    </row>
    <row r="3" spans="2:9" x14ac:dyDescent="0.3">
      <c r="B3" s="85" t="s">
        <v>26</v>
      </c>
      <c r="C3" s="85"/>
      <c r="D3" s="85"/>
      <c r="E3" s="85"/>
      <c r="F3" s="85"/>
      <c r="G3" s="85"/>
      <c r="H3" s="85"/>
      <c r="I3" s="85"/>
    </row>
    <row r="4" spans="2:9" x14ac:dyDescent="0.3">
      <c r="B4" s="85" t="s">
        <v>94</v>
      </c>
      <c r="C4" s="85"/>
      <c r="D4" s="85"/>
      <c r="E4" s="85"/>
      <c r="F4" s="85"/>
      <c r="G4" s="85"/>
      <c r="H4" s="85"/>
      <c r="I4" s="85"/>
    </row>
    <row r="5" spans="2:9" x14ac:dyDescent="0.3">
      <c r="B5" s="85" t="s">
        <v>36</v>
      </c>
      <c r="C5" s="85"/>
      <c r="D5" s="85"/>
      <c r="E5" s="85"/>
      <c r="F5" s="85"/>
      <c r="G5" s="85"/>
      <c r="H5" s="85"/>
      <c r="I5" s="85"/>
    </row>
    <row r="6" spans="2:9" x14ac:dyDescent="0.3">
      <c r="B6" s="31"/>
      <c r="C6" s="31"/>
      <c r="D6" s="31"/>
      <c r="E6" s="31"/>
      <c r="F6" s="31"/>
      <c r="G6" s="31"/>
      <c r="H6" s="31"/>
      <c r="I6" s="31"/>
    </row>
    <row r="7" spans="2:9" x14ac:dyDescent="0.3">
      <c r="B7" s="87" t="s">
        <v>30</v>
      </c>
      <c r="C7" s="87"/>
      <c r="D7" s="87"/>
      <c r="E7" s="87"/>
      <c r="F7" s="87"/>
      <c r="G7" s="87"/>
      <c r="H7" s="87"/>
      <c r="I7" s="87"/>
    </row>
    <row r="8" spans="2:9" ht="27" x14ac:dyDescent="0.3">
      <c r="B8" s="21" t="s">
        <v>31</v>
      </c>
      <c r="C8" s="81" t="s">
        <v>32</v>
      </c>
      <c r="D8" s="82"/>
      <c r="E8" s="83"/>
      <c r="F8" s="22" t="s">
        <v>3</v>
      </c>
      <c r="G8" s="22" t="s">
        <v>4</v>
      </c>
      <c r="H8" s="21" t="s">
        <v>33</v>
      </c>
      <c r="I8" s="21"/>
    </row>
    <row r="9" spans="2:9" ht="57" customHeight="1" x14ac:dyDescent="0.3">
      <c r="B9" s="23">
        <v>11010400</v>
      </c>
      <c r="C9" s="86" t="s">
        <v>59</v>
      </c>
      <c r="D9" s="86"/>
      <c r="E9" s="86"/>
      <c r="F9" s="25">
        <v>500000</v>
      </c>
      <c r="G9" s="26">
        <v>0</v>
      </c>
      <c r="H9" s="26">
        <f>SUM(F9)</f>
        <v>500000</v>
      </c>
      <c r="I9" s="23"/>
    </row>
    <row r="10" spans="2:9" ht="43.5" customHeight="1" x14ac:dyDescent="0.3">
      <c r="B10" s="23">
        <v>11010500</v>
      </c>
      <c r="C10" s="59" t="s">
        <v>60</v>
      </c>
      <c r="D10" s="60"/>
      <c r="E10" s="61"/>
      <c r="F10" s="25">
        <v>200000</v>
      </c>
      <c r="G10" s="26">
        <v>0</v>
      </c>
      <c r="H10" s="26">
        <f t="shared" ref="H10:H15" si="0">SUM(F10)</f>
        <v>200000</v>
      </c>
      <c r="I10" s="23"/>
    </row>
    <row r="11" spans="2:9" ht="54" customHeight="1" x14ac:dyDescent="0.3">
      <c r="B11" s="23">
        <v>11011300</v>
      </c>
      <c r="C11" s="59" t="s">
        <v>61</v>
      </c>
      <c r="D11" s="60"/>
      <c r="E11" s="61"/>
      <c r="F11" s="25">
        <v>300000</v>
      </c>
      <c r="G11" s="26">
        <v>0</v>
      </c>
      <c r="H11" s="26">
        <f t="shared" si="0"/>
        <v>300000</v>
      </c>
      <c r="I11" s="23"/>
    </row>
    <row r="12" spans="2:9" ht="39" customHeight="1" x14ac:dyDescent="0.3">
      <c r="B12" s="23">
        <v>13030100</v>
      </c>
      <c r="C12" s="59" t="s">
        <v>62</v>
      </c>
      <c r="D12" s="60"/>
      <c r="E12" s="61"/>
      <c r="F12" s="25">
        <v>100000</v>
      </c>
      <c r="G12" s="26">
        <v>0</v>
      </c>
      <c r="H12" s="26">
        <f t="shared" si="0"/>
        <v>100000</v>
      </c>
      <c r="I12" s="23"/>
    </row>
    <row r="13" spans="2:9" ht="18.75" customHeight="1" x14ac:dyDescent="0.3">
      <c r="B13" s="23">
        <v>18010500</v>
      </c>
      <c r="C13" s="59" t="s">
        <v>63</v>
      </c>
      <c r="D13" s="60"/>
      <c r="E13" s="61"/>
      <c r="F13" s="25">
        <v>600000</v>
      </c>
      <c r="G13" s="26">
        <v>0</v>
      </c>
      <c r="H13" s="26">
        <f t="shared" si="0"/>
        <v>600000</v>
      </c>
      <c r="I13" s="23"/>
    </row>
    <row r="14" spans="2:9" ht="18" customHeight="1" x14ac:dyDescent="0.3">
      <c r="B14" s="23">
        <v>18010600</v>
      </c>
      <c r="C14" s="59" t="s">
        <v>64</v>
      </c>
      <c r="D14" s="60"/>
      <c r="E14" s="61"/>
      <c r="F14" s="25">
        <v>2850000</v>
      </c>
      <c r="G14" s="26">
        <v>0</v>
      </c>
      <c r="H14" s="26">
        <f t="shared" si="0"/>
        <v>2850000</v>
      </c>
      <c r="I14" s="23"/>
    </row>
    <row r="15" spans="2:9" ht="18" customHeight="1" x14ac:dyDescent="0.3">
      <c r="B15" s="23">
        <v>18050400</v>
      </c>
      <c r="C15" s="59" t="s">
        <v>65</v>
      </c>
      <c r="D15" s="60"/>
      <c r="E15" s="61"/>
      <c r="F15" s="25">
        <v>1500000</v>
      </c>
      <c r="G15" s="26">
        <v>0</v>
      </c>
      <c r="H15" s="26">
        <f t="shared" si="0"/>
        <v>1500000</v>
      </c>
      <c r="I15" s="23"/>
    </row>
    <row r="16" spans="2:9" ht="25.5" customHeight="1" x14ac:dyDescent="0.3">
      <c r="B16" s="23">
        <v>21050000</v>
      </c>
      <c r="C16" s="59" t="s">
        <v>54</v>
      </c>
      <c r="D16" s="60"/>
      <c r="E16" s="61"/>
      <c r="F16" s="25">
        <v>660346.65</v>
      </c>
      <c r="G16" s="26">
        <v>0</v>
      </c>
      <c r="H16" s="26">
        <f>SUM(F16:G16)</f>
        <v>660346.65</v>
      </c>
      <c r="I16" s="20"/>
    </row>
    <row r="17" spans="2:10" ht="15.75" customHeight="1" x14ac:dyDescent="0.3">
      <c r="B17" s="23">
        <v>24060300</v>
      </c>
      <c r="C17" s="59" t="s">
        <v>66</v>
      </c>
      <c r="D17" s="60"/>
      <c r="E17" s="61"/>
      <c r="F17" s="25">
        <v>300000</v>
      </c>
      <c r="G17" s="26">
        <v>0</v>
      </c>
      <c r="H17" s="26">
        <f>SUM(F17:G17)</f>
        <v>300000</v>
      </c>
      <c r="I17" s="20"/>
    </row>
    <row r="18" spans="2:10" ht="54.75" customHeight="1" x14ac:dyDescent="0.3">
      <c r="B18" s="23">
        <v>31030000</v>
      </c>
      <c r="C18" s="59" t="s">
        <v>77</v>
      </c>
      <c r="D18" s="60"/>
      <c r="E18" s="61"/>
      <c r="F18" s="25">
        <v>0</v>
      </c>
      <c r="G18" s="26">
        <v>5.47</v>
      </c>
      <c r="H18" s="26">
        <f t="shared" ref="H18:H19" si="1">SUM(F18:G18)</f>
        <v>5.47</v>
      </c>
      <c r="I18" s="20"/>
    </row>
    <row r="19" spans="2:10" ht="80.25" customHeight="1" x14ac:dyDescent="0.3">
      <c r="B19" s="23">
        <v>33010500</v>
      </c>
      <c r="C19" s="59" t="s">
        <v>78</v>
      </c>
      <c r="D19" s="60"/>
      <c r="E19" s="61"/>
      <c r="F19" s="25">
        <v>0</v>
      </c>
      <c r="G19" s="26">
        <v>238165.88</v>
      </c>
      <c r="H19" s="26">
        <f t="shared" si="1"/>
        <v>238165.88</v>
      </c>
      <c r="I19" s="20"/>
    </row>
    <row r="20" spans="2:10" ht="15.75" customHeight="1" x14ac:dyDescent="0.3">
      <c r="B20" s="23">
        <v>41040400</v>
      </c>
      <c r="C20" s="86" t="s">
        <v>48</v>
      </c>
      <c r="D20" s="86"/>
      <c r="E20" s="86"/>
      <c r="F20" s="25">
        <v>9493.7900000000009</v>
      </c>
      <c r="G20" s="26">
        <v>0</v>
      </c>
      <c r="H20" s="26">
        <f t="shared" ref="H20" si="2">SUM(F20)</f>
        <v>9493.7900000000009</v>
      </c>
      <c r="I20" s="20"/>
    </row>
    <row r="21" spans="2:10" ht="78" customHeight="1" x14ac:dyDescent="0.3">
      <c r="B21" s="23">
        <v>41053900</v>
      </c>
      <c r="C21" s="60" t="s">
        <v>58</v>
      </c>
      <c r="D21" s="60"/>
      <c r="E21" s="61"/>
      <c r="F21" s="25">
        <v>0</v>
      </c>
      <c r="G21" s="26">
        <v>50000</v>
      </c>
      <c r="H21" s="26">
        <v>50000</v>
      </c>
      <c r="I21" s="20"/>
    </row>
    <row r="22" spans="2:10" s="24" customFormat="1" x14ac:dyDescent="0.3">
      <c r="B22" s="81" t="s">
        <v>9</v>
      </c>
      <c r="C22" s="82"/>
      <c r="D22" s="82"/>
      <c r="E22" s="83"/>
      <c r="F22" s="5">
        <f>SUM(F9:F21)</f>
        <v>7019840.4400000004</v>
      </c>
      <c r="G22" s="5">
        <f>SUM(G9:G21)</f>
        <v>288171.34999999998</v>
      </c>
      <c r="H22" s="5">
        <f>SUM(H9:H21)</f>
        <v>7308011.79</v>
      </c>
      <c r="I22" s="21"/>
    </row>
    <row r="23" spans="2:10" x14ac:dyDescent="0.3">
      <c r="B23" s="31"/>
      <c r="C23" s="31"/>
      <c r="D23" s="31"/>
      <c r="E23" s="31"/>
      <c r="F23" s="31"/>
      <c r="G23" s="31"/>
      <c r="H23" s="31"/>
      <c r="I23" s="31"/>
    </row>
    <row r="24" spans="2:10" x14ac:dyDescent="0.3">
      <c r="B24" s="14"/>
      <c r="C24" s="14"/>
      <c r="D24" s="14"/>
      <c r="E24" s="14"/>
      <c r="F24" s="14"/>
      <c r="G24" s="14"/>
      <c r="H24" s="11"/>
      <c r="I24" s="12"/>
    </row>
    <row r="25" spans="2:10" x14ac:dyDescent="0.3">
      <c r="B25" s="1"/>
      <c r="C25" s="84" t="s">
        <v>8</v>
      </c>
      <c r="D25" s="84"/>
      <c r="E25" s="84"/>
      <c r="F25" s="84"/>
      <c r="G25" s="84"/>
      <c r="H25" s="84"/>
      <c r="I25" s="84"/>
    </row>
    <row r="26" spans="2:10" ht="13.95" customHeight="1" x14ac:dyDescent="0.3">
      <c r="B26" s="14"/>
      <c r="C26" s="14"/>
      <c r="D26" s="14"/>
      <c r="E26" s="14"/>
      <c r="F26" s="14"/>
      <c r="G26" s="14"/>
      <c r="H26" s="11"/>
      <c r="I26" s="12"/>
    </row>
    <row r="27" spans="2:10" x14ac:dyDescent="0.3">
      <c r="B27" s="85" t="s">
        <v>34</v>
      </c>
      <c r="C27" s="85"/>
      <c r="D27" s="85"/>
      <c r="E27" s="85"/>
      <c r="F27" s="85"/>
      <c r="G27" s="85"/>
      <c r="H27" s="85"/>
      <c r="I27" s="85"/>
      <c r="J27" s="8"/>
    </row>
    <row r="28" spans="2:10" ht="30" customHeight="1" x14ac:dyDescent="0.3">
      <c r="B28" s="9" t="s">
        <v>0</v>
      </c>
      <c r="C28" s="9" t="s">
        <v>1</v>
      </c>
      <c r="D28" s="9" t="s">
        <v>2</v>
      </c>
      <c r="E28" s="2" t="s">
        <v>3</v>
      </c>
      <c r="F28" s="2" t="s">
        <v>4</v>
      </c>
      <c r="G28" s="2" t="s">
        <v>5</v>
      </c>
      <c r="H28" s="9" t="s">
        <v>6</v>
      </c>
      <c r="I28" s="2" t="s">
        <v>7</v>
      </c>
    </row>
    <row r="29" spans="2:10" ht="39.6" x14ac:dyDescent="0.3">
      <c r="B29" s="62" t="s">
        <v>40</v>
      </c>
      <c r="C29" s="62" t="s">
        <v>56</v>
      </c>
      <c r="D29" s="28">
        <v>2240</v>
      </c>
      <c r="E29" s="6">
        <v>65000</v>
      </c>
      <c r="F29" s="6">
        <v>0</v>
      </c>
      <c r="G29" s="6">
        <v>0</v>
      </c>
      <c r="H29" s="3">
        <f>SUM(E29:F29)</f>
        <v>65000</v>
      </c>
      <c r="I29" s="37" t="s">
        <v>86</v>
      </c>
    </row>
    <row r="30" spans="2:10" ht="57" customHeight="1" x14ac:dyDescent="0.3">
      <c r="B30" s="47"/>
      <c r="C30" s="47"/>
      <c r="D30" s="28">
        <v>3110</v>
      </c>
      <c r="E30" s="6">
        <v>0</v>
      </c>
      <c r="F30" s="6">
        <v>727000</v>
      </c>
      <c r="G30" s="6">
        <v>727000</v>
      </c>
      <c r="H30" s="3">
        <f>SUM(F30)</f>
        <v>727000</v>
      </c>
      <c r="I30" s="20" t="s">
        <v>85</v>
      </c>
    </row>
    <row r="31" spans="2:10" ht="18" customHeight="1" x14ac:dyDescent="0.3">
      <c r="B31" s="57" t="s">
        <v>9</v>
      </c>
      <c r="C31" s="57"/>
      <c r="D31" s="57"/>
      <c r="E31" s="3">
        <f>SUM(E29:E30)</f>
        <v>65000</v>
      </c>
      <c r="F31" s="3">
        <f>SUM(F29:F30)</f>
        <v>727000</v>
      </c>
      <c r="G31" s="3">
        <f>SUM(G29:G30)</f>
        <v>727000</v>
      </c>
      <c r="H31" s="3">
        <f>SUM(H29:H30)</f>
        <v>792000</v>
      </c>
      <c r="I31" s="2"/>
    </row>
    <row r="32" spans="2:10" ht="27.75" customHeight="1" x14ac:dyDescent="0.3">
      <c r="B32" s="39" t="s">
        <v>40</v>
      </c>
      <c r="C32" s="39" t="s">
        <v>55</v>
      </c>
      <c r="D32" s="39" t="s">
        <v>47</v>
      </c>
      <c r="E32" s="3">
        <v>420539</v>
      </c>
      <c r="F32" s="3">
        <v>0</v>
      </c>
      <c r="G32" s="3">
        <v>0</v>
      </c>
      <c r="H32" s="3">
        <f>SUM(E32)</f>
        <v>420539</v>
      </c>
      <c r="I32" s="4" t="s">
        <v>81</v>
      </c>
    </row>
    <row r="33" spans="2:9" ht="18" customHeight="1" x14ac:dyDescent="0.3">
      <c r="B33" s="57" t="s">
        <v>9</v>
      </c>
      <c r="C33" s="57"/>
      <c r="D33" s="57"/>
      <c r="E33" s="3">
        <f>SUM(E32)</f>
        <v>420539</v>
      </c>
      <c r="F33" s="3">
        <f>SUM(F32)</f>
        <v>0</v>
      </c>
      <c r="G33" s="3">
        <f>SUM(G32)</f>
        <v>0</v>
      </c>
      <c r="H33" s="3">
        <f>SUM(H32)</f>
        <v>420539</v>
      </c>
      <c r="I33" s="2"/>
    </row>
    <row r="34" spans="2:9" ht="24.75" customHeight="1" x14ac:dyDescent="0.3">
      <c r="B34" s="42" t="s">
        <v>40</v>
      </c>
      <c r="C34" s="42" t="s">
        <v>84</v>
      </c>
      <c r="D34" s="42" t="s">
        <v>47</v>
      </c>
      <c r="E34" s="3">
        <v>100000</v>
      </c>
      <c r="F34" s="3">
        <v>0</v>
      </c>
      <c r="G34" s="3">
        <v>0</v>
      </c>
      <c r="H34" s="3">
        <f>SUM(E34)</f>
        <v>100000</v>
      </c>
      <c r="I34" s="4" t="s">
        <v>93</v>
      </c>
    </row>
    <row r="35" spans="2:9" ht="18" customHeight="1" x14ac:dyDescent="0.3">
      <c r="B35" s="57" t="s">
        <v>9</v>
      </c>
      <c r="C35" s="57"/>
      <c r="D35" s="57"/>
      <c r="E35" s="3">
        <f>SUM(E34)</f>
        <v>100000</v>
      </c>
      <c r="F35" s="3">
        <f>SUM(F34)</f>
        <v>0</v>
      </c>
      <c r="G35" s="3">
        <f>SUM(G34)</f>
        <v>0</v>
      </c>
      <c r="H35" s="3">
        <f>SUM(H34)</f>
        <v>100000</v>
      </c>
      <c r="I35" s="2"/>
    </row>
    <row r="36" spans="2:9" ht="27.75" customHeight="1" x14ac:dyDescent="0.3">
      <c r="B36" s="39" t="s">
        <v>40</v>
      </c>
      <c r="C36" s="39" t="s">
        <v>82</v>
      </c>
      <c r="D36" s="39" t="s">
        <v>47</v>
      </c>
      <c r="E36" s="3">
        <v>95000</v>
      </c>
      <c r="F36" s="3">
        <v>0</v>
      </c>
      <c r="G36" s="3">
        <v>0</v>
      </c>
      <c r="H36" s="3">
        <f>SUM(E36)</f>
        <v>95000</v>
      </c>
      <c r="I36" s="4" t="s">
        <v>83</v>
      </c>
    </row>
    <row r="37" spans="2:9" ht="18" customHeight="1" x14ac:dyDescent="0.3">
      <c r="B37" s="57" t="s">
        <v>9</v>
      </c>
      <c r="C37" s="57"/>
      <c r="D37" s="57"/>
      <c r="E37" s="3">
        <f>SUM(E36)</f>
        <v>95000</v>
      </c>
      <c r="F37" s="3">
        <f>SUM(F36)</f>
        <v>0</v>
      </c>
      <c r="G37" s="3">
        <f>SUM(G36)</f>
        <v>0</v>
      </c>
      <c r="H37" s="3">
        <f>SUM(H36)</f>
        <v>95000</v>
      </c>
      <c r="I37" s="2"/>
    </row>
    <row r="38" spans="2:9" ht="16.2" customHeight="1" x14ac:dyDescent="0.3">
      <c r="B38" s="51" t="s">
        <v>41</v>
      </c>
      <c r="C38" s="51"/>
      <c r="D38" s="51"/>
      <c r="E38" s="7">
        <f>SUM(E37,E35,E33,E31)</f>
        <v>680539</v>
      </c>
      <c r="F38" s="7">
        <f>SUM(F37,F35,F33,F31)</f>
        <v>727000</v>
      </c>
      <c r="G38" s="7">
        <f>SUM(G37,G35,G33,G31)</f>
        <v>727000</v>
      </c>
      <c r="H38" s="7">
        <f>SUM(H37,H35,H33,H31)</f>
        <v>1407539</v>
      </c>
      <c r="I38" s="20"/>
    </row>
    <row r="39" spans="2:9" ht="25.5" customHeight="1" x14ac:dyDescent="0.3">
      <c r="B39" s="46" t="s">
        <v>27</v>
      </c>
      <c r="C39" s="46" t="s">
        <v>29</v>
      </c>
      <c r="D39" s="42" t="s">
        <v>47</v>
      </c>
      <c r="E39" s="3">
        <v>90000</v>
      </c>
      <c r="F39" s="3">
        <v>0</v>
      </c>
      <c r="G39" s="3">
        <v>0</v>
      </c>
      <c r="H39" s="3">
        <f>SUM(E39)</f>
        <v>90000</v>
      </c>
      <c r="I39" s="20" t="s">
        <v>92</v>
      </c>
    </row>
    <row r="40" spans="2:9" ht="19.5" customHeight="1" x14ac:dyDescent="0.3">
      <c r="B40" s="62"/>
      <c r="C40" s="62"/>
      <c r="D40" s="30" t="s">
        <v>49</v>
      </c>
      <c r="E40" s="3">
        <v>9493.7900000000009</v>
      </c>
      <c r="F40" s="3">
        <v>0</v>
      </c>
      <c r="G40" s="3">
        <v>0</v>
      </c>
      <c r="H40" s="3">
        <f>SUM(E40)</f>
        <v>9493.7900000000009</v>
      </c>
      <c r="I40" s="20" t="s">
        <v>50</v>
      </c>
    </row>
    <row r="41" spans="2:9" ht="31.5" customHeight="1" x14ac:dyDescent="0.3">
      <c r="B41" s="62"/>
      <c r="C41" s="62"/>
      <c r="D41" s="36" t="s">
        <v>74</v>
      </c>
      <c r="E41" s="3">
        <v>0</v>
      </c>
      <c r="F41" s="3">
        <v>15250</v>
      </c>
      <c r="G41" s="3">
        <v>15250</v>
      </c>
      <c r="H41" s="3">
        <f>SUM(E41+F41)</f>
        <v>15250</v>
      </c>
      <c r="I41" s="29" t="s">
        <v>75</v>
      </c>
    </row>
    <row r="42" spans="2:9" ht="26.25" customHeight="1" x14ac:dyDescent="0.3">
      <c r="B42" s="47"/>
      <c r="C42" s="47"/>
      <c r="D42" s="33" t="s">
        <v>57</v>
      </c>
      <c r="E42" s="3">
        <v>0</v>
      </c>
      <c r="F42" s="3">
        <v>4901833</v>
      </c>
      <c r="G42" s="3">
        <v>4901833</v>
      </c>
      <c r="H42" s="3">
        <f>SUM(F42)</f>
        <v>4901833</v>
      </c>
      <c r="I42" s="34" t="s">
        <v>76</v>
      </c>
    </row>
    <row r="43" spans="2:9" ht="18" customHeight="1" x14ac:dyDescent="0.3">
      <c r="B43" s="57" t="s">
        <v>9</v>
      </c>
      <c r="C43" s="57"/>
      <c r="D43" s="57"/>
      <c r="E43" s="3">
        <f>SUM(E39:E42)</f>
        <v>99493.790000000008</v>
      </c>
      <c r="F43" s="3">
        <f>SUM(F39:F42)</f>
        <v>4917083</v>
      </c>
      <c r="G43" s="3">
        <f>SUM(G39:G42)</f>
        <v>4917083</v>
      </c>
      <c r="H43" s="3">
        <f>SUM(H39:H42)</f>
        <v>5016576.79</v>
      </c>
      <c r="I43" s="2"/>
    </row>
    <row r="44" spans="2:9" ht="18" customHeight="1" x14ac:dyDescent="0.3">
      <c r="B44" s="39" t="s">
        <v>27</v>
      </c>
      <c r="C44" s="39" t="s">
        <v>79</v>
      </c>
      <c r="D44" s="39" t="s">
        <v>74</v>
      </c>
      <c r="E44" s="3">
        <v>0</v>
      </c>
      <c r="F44" s="3">
        <v>20000</v>
      </c>
      <c r="G44" s="3">
        <v>20000</v>
      </c>
      <c r="H44" s="3">
        <f>SUM(E44+F44)</f>
        <v>20000</v>
      </c>
      <c r="I44" s="4" t="s">
        <v>80</v>
      </c>
    </row>
    <row r="45" spans="2:9" ht="18" customHeight="1" x14ac:dyDescent="0.3">
      <c r="B45" s="57" t="s">
        <v>9</v>
      </c>
      <c r="C45" s="57"/>
      <c r="D45" s="57"/>
      <c r="E45" s="3">
        <f>SUM(E44)</f>
        <v>0</v>
      </c>
      <c r="F45" s="3">
        <f>SUM(F44)</f>
        <v>20000</v>
      </c>
      <c r="G45" s="3">
        <f>SUM(G44)</f>
        <v>20000</v>
      </c>
      <c r="H45" s="3">
        <f>SUM(H44)</f>
        <v>20000</v>
      </c>
      <c r="I45" s="2"/>
    </row>
    <row r="46" spans="2:9" ht="16.2" customHeight="1" x14ac:dyDescent="0.3">
      <c r="B46" s="51" t="s">
        <v>25</v>
      </c>
      <c r="C46" s="51"/>
      <c r="D46" s="51"/>
      <c r="E46" s="7">
        <f>SUM(E45,E43)</f>
        <v>99493.790000000008</v>
      </c>
      <c r="F46" s="7">
        <f>SUM(F45,F43)</f>
        <v>4937083</v>
      </c>
      <c r="G46" s="7">
        <f>SUM(G45,G43)</f>
        <v>4937083</v>
      </c>
      <c r="H46" s="7">
        <f>SUM(H45,H43)</f>
        <v>5036576.79</v>
      </c>
      <c r="I46" s="20"/>
    </row>
    <row r="47" spans="2:9" ht="121.5" customHeight="1" x14ac:dyDescent="0.3">
      <c r="B47" s="46" t="s">
        <v>42</v>
      </c>
      <c r="C47" s="46" t="s">
        <v>53</v>
      </c>
      <c r="D47" s="32" t="s">
        <v>51</v>
      </c>
      <c r="E47" s="3">
        <v>818946</v>
      </c>
      <c r="F47" s="3">
        <v>0</v>
      </c>
      <c r="G47" s="3">
        <v>0</v>
      </c>
      <c r="H47" s="3">
        <f>SUM(E47+F47)</f>
        <v>818946</v>
      </c>
      <c r="I47" s="48" t="s">
        <v>95</v>
      </c>
    </row>
    <row r="48" spans="2:9" ht="52.5" customHeight="1" x14ac:dyDescent="0.3">
      <c r="B48" s="47"/>
      <c r="C48" s="47"/>
      <c r="D48" s="45" t="s">
        <v>44</v>
      </c>
      <c r="E48" s="3">
        <v>0</v>
      </c>
      <c r="F48" s="3">
        <v>44950</v>
      </c>
      <c r="G48" s="3">
        <v>44950</v>
      </c>
      <c r="H48" s="3">
        <f>SUM(E48+F48)</f>
        <v>44950</v>
      </c>
      <c r="I48" s="49"/>
    </row>
    <row r="49" spans="2:9" ht="18" customHeight="1" x14ac:dyDescent="0.3">
      <c r="B49" s="57" t="s">
        <v>9</v>
      </c>
      <c r="C49" s="57"/>
      <c r="D49" s="57"/>
      <c r="E49" s="3">
        <f>SUM(E47:E48)</f>
        <v>818946</v>
      </c>
      <c r="F49" s="3">
        <f>SUM(F47:F48)</f>
        <v>44950</v>
      </c>
      <c r="G49" s="3">
        <f>SUM(G47:G48)</f>
        <v>44950</v>
      </c>
      <c r="H49" s="3">
        <f>SUM(H47:H48)</f>
        <v>863896</v>
      </c>
      <c r="I49" s="2"/>
    </row>
    <row r="50" spans="2:9" ht="16.2" customHeight="1" x14ac:dyDescent="0.3">
      <c r="B50" s="51" t="s">
        <v>45</v>
      </c>
      <c r="C50" s="51"/>
      <c r="D50" s="51"/>
      <c r="E50" s="7">
        <f>SUM(E49)</f>
        <v>818946</v>
      </c>
      <c r="F50" s="7">
        <f>SUM(F49)</f>
        <v>44950</v>
      </c>
      <c r="G50" s="7">
        <f>SUM(G49)</f>
        <v>44950</v>
      </c>
      <c r="H50" s="7">
        <f>SUM(H49)</f>
        <v>863896</v>
      </c>
      <c r="I50" s="20"/>
    </row>
    <row r="51" spans="2:9" x14ac:dyDescent="0.3">
      <c r="B51" s="54" t="s">
        <v>10</v>
      </c>
      <c r="C51" s="54"/>
      <c r="D51" s="54"/>
      <c r="E51" s="5">
        <f>SUM(E50,E46,E38)</f>
        <v>1598978.79</v>
      </c>
      <c r="F51" s="5">
        <f>SUM(F50,F46,F38)</f>
        <v>5709033</v>
      </c>
      <c r="G51" s="5">
        <f>SUM(G50,G46,G38)</f>
        <v>5709033</v>
      </c>
      <c r="H51" s="5">
        <f>SUM(H50,H46,H38)</f>
        <v>7308011.79</v>
      </c>
      <c r="I51" s="4"/>
    </row>
    <row r="52" spans="2:9" x14ac:dyDescent="0.3">
      <c r="B52" s="15"/>
      <c r="C52" s="15"/>
      <c r="D52" s="15"/>
      <c r="E52" s="16"/>
      <c r="F52" s="16"/>
      <c r="G52" s="16"/>
      <c r="H52" s="16"/>
      <c r="I52" s="18"/>
    </row>
    <row r="53" spans="2:9" x14ac:dyDescent="0.3">
      <c r="B53" s="58" t="s">
        <v>38</v>
      </c>
      <c r="C53" s="58"/>
      <c r="D53" s="58"/>
      <c r="E53" s="58"/>
      <c r="F53" s="58"/>
      <c r="G53" s="58"/>
      <c r="H53" s="58"/>
      <c r="I53" s="58"/>
    </row>
    <row r="54" spans="2:9" x14ac:dyDescent="0.3">
      <c r="B54" s="50" t="s">
        <v>37</v>
      </c>
      <c r="C54" s="50"/>
      <c r="D54" s="50"/>
      <c r="E54" s="50"/>
      <c r="F54" s="50"/>
      <c r="G54" s="50"/>
      <c r="H54" s="50"/>
      <c r="I54" s="50"/>
    </row>
    <row r="55" spans="2:9" ht="30" customHeight="1" x14ac:dyDescent="0.3">
      <c r="B55" s="9" t="s">
        <v>0</v>
      </c>
      <c r="C55" s="9" t="s">
        <v>1</v>
      </c>
      <c r="D55" s="9" t="s">
        <v>2</v>
      </c>
      <c r="E55" s="2" t="s">
        <v>3</v>
      </c>
      <c r="F55" s="2" t="s">
        <v>4</v>
      </c>
      <c r="G55" s="2" t="s">
        <v>5</v>
      </c>
      <c r="H55" s="9" t="s">
        <v>6</v>
      </c>
      <c r="I55" s="2" t="s">
        <v>7</v>
      </c>
    </row>
    <row r="56" spans="2:9" ht="30" customHeight="1" x14ac:dyDescent="0.3">
      <c r="B56" s="55" t="s">
        <v>40</v>
      </c>
      <c r="C56" s="55" t="s">
        <v>55</v>
      </c>
      <c r="D56" s="28">
        <v>2111</v>
      </c>
      <c r="E56" s="6">
        <v>37764</v>
      </c>
      <c r="F56" s="6">
        <v>0</v>
      </c>
      <c r="G56" s="6">
        <v>0</v>
      </c>
      <c r="H56" s="3">
        <f>SUM(E56+F56)</f>
        <v>37764</v>
      </c>
      <c r="I56" s="52" t="s">
        <v>67</v>
      </c>
    </row>
    <row r="57" spans="2:9" ht="30" customHeight="1" x14ac:dyDescent="0.3">
      <c r="B57" s="56"/>
      <c r="C57" s="56"/>
      <c r="D57" s="28">
        <v>2120</v>
      </c>
      <c r="E57" s="6">
        <v>8310</v>
      </c>
      <c r="F57" s="6">
        <v>0</v>
      </c>
      <c r="G57" s="6">
        <v>0</v>
      </c>
      <c r="H57" s="3">
        <f>SUM(E57+F57)</f>
        <v>8310</v>
      </c>
      <c r="I57" s="53"/>
    </row>
    <row r="58" spans="2:9" ht="18" customHeight="1" x14ac:dyDescent="0.3">
      <c r="B58" s="57" t="s">
        <v>9</v>
      </c>
      <c r="C58" s="57"/>
      <c r="D58" s="57"/>
      <c r="E58" s="3">
        <f>SUM(E56:E57)</f>
        <v>46074</v>
      </c>
      <c r="F58" s="3">
        <f>SUM(F56:F57)</f>
        <v>0</v>
      </c>
      <c r="G58" s="3">
        <f>SUM(G56:G57)</f>
        <v>0</v>
      </c>
      <c r="H58" s="3">
        <f>SUM(H56:H57)</f>
        <v>46074</v>
      </c>
      <c r="I58" s="2"/>
    </row>
    <row r="59" spans="2:9" ht="30" customHeight="1" x14ac:dyDescent="0.3">
      <c r="B59" s="35" t="s">
        <v>40</v>
      </c>
      <c r="C59" s="35" t="s">
        <v>52</v>
      </c>
      <c r="D59" s="28">
        <v>2730</v>
      </c>
      <c r="E59" s="6">
        <v>3000000</v>
      </c>
      <c r="F59" s="6">
        <v>0</v>
      </c>
      <c r="G59" s="6">
        <v>0</v>
      </c>
      <c r="H59" s="3">
        <f>SUM(E59)</f>
        <v>3000000</v>
      </c>
      <c r="I59" s="38" t="s">
        <v>68</v>
      </c>
    </row>
    <row r="60" spans="2:9" ht="18" customHeight="1" x14ac:dyDescent="0.3">
      <c r="B60" s="57" t="s">
        <v>9</v>
      </c>
      <c r="C60" s="57"/>
      <c r="D60" s="57"/>
      <c r="E60" s="3">
        <f>SUM(E59)</f>
        <v>3000000</v>
      </c>
      <c r="F60" s="3">
        <f>SUM(F59)</f>
        <v>0</v>
      </c>
      <c r="G60" s="3">
        <f>SUM(G59)</f>
        <v>0</v>
      </c>
      <c r="H60" s="3">
        <f>SUM(H59)</f>
        <v>3000000</v>
      </c>
      <c r="I60" s="2"/>
    </row>
    <row r="61" spans="2:9" ht="16.2" customHeight="1" x14ac:dyDescent="0.3">
      <c r="B61" s="51" t="s">
        <v>41</v>
      </c>
      <c r="C61" s="51"/>
      <c r="D61" s="51"/>
      <c r="E61" s="7">
        <f>SUM(E60,E58)</f>
        <v>3046074</v>
      </c>
      <c r="F61" s="7">
        <f>SUM(F60,F58)</f>
        <v>0</v>
      </c>
      <c r="G61" s="7">
        <f>SUM(G60,G58)</f>
        <v>0</v>
      </c>
      <c r="H61" s="7">
        <f>SUM(H60,H58)</f>
        <v>3046074</v>
      </c>
      <c r="I61" s="20"/>
    </row>
    <row r="62" spans="2:9" ht="30" customHeight="1" x14ac:dyDescent="0.3">
      <c r="B62" s="46" t="s">
        <v>42</v>
      </c>
      <c r="C62" s="46" t="s">
        <v>43</v>
      </c>
      <c r="D62" s="41">
        <v>2620</v>
      </c>
      <c r="E62" s="6">
        <v>500000</v>
      </c>
      <c r="F62" s="6">
        <v>0</v>
      </c>
      <c r="G62" s="6">
        <v>0</v>
      </c>
      <c r="H62" s="3">
        <f>SUM(E62)</f>
        <v>500000</v>
      </c>
      <c r="I62" s="52" t="s">
        <v>46</v>
      </c>
    </row>
    <row r="63" spans="2:9" ht="51" customHeight="1" x14ac:dyDescent="0.3">
      <c r="B63" s="47"/>
      <c r="C63" s="47"/>
      <c r="D63" s="30" t="s">
        <v>44</v>
      </c>
      <c r="E63" s="3">
        <v>0</v>
      </c>
      <c r="F63" s="3">
        <v>500000</v>
      </c>
      <c r="G63" s="3">
        <v>500000</v>
      </c>
      <c r="H63" s="3">
        <f>SUM(E63+F63)</f>
        <v>500000</v>
      </c>
      <c r="I63" s="53"/>
    </row>
    <row r="64" spans="2:9" x14ac:dyDescent="0.3">
      <c r="B64" s="57" t="s">
        <v>9</v>
      </c>
      <c r="C64" s="57"/>
      <c r="D64" s="57"/>
      <c r="E64" s="3">
        <f>SUM(E62:E63)</f>
        <v>500000</v>
      </c>
      <c r="F64" s="3">
        <f>SUM(F62:F63)</f>
        <v>500000</v>
      </c>
      <c r="G64" s="3">
        <f>SUM(G62:G63)</f>
        <v>500000</v>
      </c>
      <c r="H64" s="3">
        <f>SUM(H62:H63)</f>
        <v>1000000</v>
      </c>
      <c r="I64" s="4"/>
    </row>
    <row r="65" spans="2:9" x14ac:dyDescent="0.3">
      <c r="B65" s="51" t="s">
        <v>45</v>
      </c>
      <c r="C65" s="51"/>
      <c r="D65" s="51"/>
      <c r="E65" s="7">
        <f t="shared" ref="E65:H65" si="3">SUM(E64)</f>
        <v>500000</v>
      </c>
      <c r="F65" s="7">
        <f t="shared" si="3"/>
        <v>500000</v>
      </c>
      <c r="G65" s="7">
        <f t="shared" si="3"/>
        <v>500000</v>
      </c>
      <c r="H65" s="7">
        <f t="shared" si="3"/>
        <v>1000000</v>
      </c>
      <c r="I65" s="4"/>
    </row>
    <row r="66" spans="2:9" x14ac:dyDescent="0.3">
      <c r="B66" s="54" t="s">
        <v>10</v>
      </c>
      <c r="C66" s="54"/>
      <c r="D66" s="54"/>
      <c r="E66" s="5">
        <f>SUM(E65,E61)</f>
        <v>3546074</v>
      </c>
      <c r="F66" s="5">
        <f>SUM(F65,F61)</f>
        <v>500000</v>
      </c>
      <c r="G66" s="5">
        <f>SUM(G65,G61)</f>
        <v>500000</v>
      </c>
      <c r="H66" s="5">
        <f>SUM(H65,H61)</f>
        <v>4046074</v>
      </c>
      <c r="I66" s="4"/>
    </row>
    <row r="67" spans="2:9" x14ac:dyDescent="0.3">
      <c r="B67" s="15"/>
      <c r="C67" s="15"/>
      <c r="D67" s="15"/>
      <c r="E67" s="16"/>
      <c r="F67" s="16"/>
      <c r="G67" s="16"/>
      <c r="H67" s="16"/>
      <c r="I67" s="18"/>
    </row>
    <row r="68" spans="2:9" x14ac:dyDescent="0.3">
      <c r="B68" s="15"/>
      <c r="C68" s="15"/>
      <c r="D68" s="15"/>
      <c r="E68" s="16"/>
      <c r="F68" s="16"/>
      <c r="G68" s="16"/>
      <c r="H68" s="16"/>
      <c r="I68" s="18"/>
    </row>
    <row r="69" spans="2:9" x14ac:dyDescent="0.3">
      <c r="B69" s="58" t="s">
        <v>35</v>
      </c>
      <c r="C69" s="58"/>
      <c r="D69" s="58"/>
      <c r="E69" s="58"/>
      <c r="F69" s="58"/>
      <c r="G69" s="58"/>
      <c r="H69" s="58"/>
      <c r="I69" s="58"/>
    </row>
    <row r="70" spans="2:9" x14ac:dyDescent="0.3">
      <c r="B70" s="50" t="s">
        <v>37</v>
      </c>
      <c r="C70" s="50"/>
      <c r="D70" s="50"/>
      <c r="E70" s="50"/>
      <c r="F70" s="50"/>
      <c r="G70" s="50"/>
      <c r="H70" s="50"/>
      <c r="I70" s="50"/>
    </row>
    <row r="71" spans="2:9" ht="30" customHeight="1" x14ac:dyDescent="0.3">
      <c r="B71" s="9" t="s">
        <v>0</v>
      </c>
      <c r="C71" s="9" t="s">
        <v>1</v>
      </c>
      <c r="D71" s="9" t="s">
        <v>2</v>
      </c>
      <c r="E71" s="2" t="s">
        <v>3</v>
      </c>
      <c r="F71" s="2" t="s">
        <v>4</v>
      </c>
      <c r="G71" s="2" t="s">
        <v>5</v>
      </c>
      <c r="H71" s="9" t="s">
        <v>6</v>
      </c>
      <c r="I71" s="2" t="s">
        <v>7</v>
      </c>
    </row>
    <row r="72" spans="2:9" ht="24.75" customHeight="1" x14ac:dyDescent="0.3">
      <c r="B72" s="30"/>
      <c r="C72" s="30"/>
      <c r="D72" s="30"/>
      <c r="E72" s="3">
        <v>0</v>
      </c>
      <c r="F72" s="3">
        <v>0</v>
      </c>
      <c r="G72" s="3">
        <v>0</v>
      </c>
      <c r="H72" s="3">
        <f>SUM(F72)</f>
        <v>0</v>
      </c>
      <c r="I72" s="27"/>
    </row>
    <row r="73" spans="2:9" ht="16.2" customHeight="1" x14ac:dyDescent="0.3">
      <c r="B73" s="63" t="s">
        <v>9</v>
      </c>
      <c r="C73" s="64"/>
      <c r="D73" s="65"/>
      <c r="E73" s="3">
        <f>SUM(E72)</f>
        <v>0</v>
      </c>
      <c r="F73" s="3">
        <f>SUM(F72)</f>
        <v>0</v>
      </c>
      <c r="G73" s="3">
        <f>SUM(G72)</f>
        <v>0</v>
      </c>
      <c r="H73" s="3">
        <f>SUM(H72)</f>
        <v>0</v>
      </c>
      <c r="I73" s="20"/>
    </row>
    <row r="74" spans="2:9" x14ac:dyDescent="0.3">
      <c r="B74" s="51" t="s">
        <v>20</v>
      </c>
      <c r="C74" s="51"/>
      <c r="D74" s="51"/>
      <c r="E74" s="7">
        <f>SUM(E73,E71,E68)</f>
        <v>0</v>
      </c>
      <c r="F74" s="7">
        <f>SUM(F73,F71,F68)</f>
        <v>0</v>
      </c>
      <c r="G74" s="7">
        <f>SUM(G73,G71,G68)</f>
        <v>0</v>
      </c>
      <c r="H74" s="7">
        <f>SUM(H73,H71,H68)</f>
        <v>0</v>
      </c>
      <c r="I74" s="4"/>
    </row>
    <row r="75" spans="2:9" x14ac:dyDescent="0.3">
      <c r="B75" s="54" t="s">
        <v>10</v>
      </c>
      <c r="C75" s="54"/>
      <c r="D75" s="54"/>
      <c r="E75" s="5">
        <f>SUM(E74)</f>
        <v>0</v>
      </c>
      <c r="F75" s="5">
        <f>SUM(F74)</f>
        <v>0</v>
      </c>
      <c r="G75" s="5">
        <f>SUM(G74)</f>
        <v>0</v>
      </c>
      <c r="H75" s="5">
        <f>SUM(H74)</f>
        <v>0</v>
      </c>
      <c r="I75" s="4"/>
    </row>
    <row r="76" spans="2:9" x14ac:dyDescent="0.3">
      <c r="B76" s="15"/>
      <c r="C76" s="15"/>
      <c r="D76" s="15"/>
      <c r="E76" s="16"/>
      <c r="F76" s="16"/>
      <c r="G76" s="16"/>
      <c r="H76" s="16"/>
      <c r="I76" s="18"/>
    </row>
    <row r="77" spans="2:9" x14ac:dyDescent="0.3">
      <c r="B77" s="15"/>
      <c r="C77" s="15"/>
      <c r="D77" s="15"/>
      <c r="E77" s="16"/>
      <c r="F77" s="16"/>
      <c r="G77" s="16"/>
      <c r="H77" s="16"/>
      <c r="I77" s="18"/>
    </row>
    <row r="78" spans="2:9" x14ac:dyDescent="0.3">
      <c r="B78" s="15"/>
      <c r="C78" s="15"/>
      <c r="D78" s="15"/>
      <c r="E78" s="16"/>
      <c r="F78" s="16"/>
      <c r="G78" s="16" t="s">
        <v>39</v>
      </c>
      <c r="H78" s="16"/>
      <c r="I78" s="18"/>
    </row>
    <row r="79" spans="2:9" ht="30" customHeight="1" x14ac:dyDescent="0.3">
      <c r="B79" s="9" t="s">
        <v>0</v>
      </c>
      <c r="C79" s="9" t="s">
        <v>1</v>
      </c>
      <c r="D79" s="9" t="s">
        <v>2</v>
      </c>
      <c r="E79" s="2" t="s">
        <v>3</v>
      </c>
      <c r="F79" s="2" t="s">
        <v>4</v>
      </c>
      <c r="G79" s="2" t="s">
        <v>5</v>
      </c>
      <c r="H79" s="9" t="s">
        <v>6</v>
      </c>
      <c r="I79" s="2" t="s">
        <v>7</v>
      </c>
    </row>
    <row r="80" spans="2:9" x14ac:dyDescent="0.3">
      <c r="B80" s="40" t="s">
        <v>27</v>
      </c>
      <c r="C80" s="40" t="s">
        <v>29</v>
      </c>
      <c r="D80" s="39" t="s">
        <v>49</v>
      </c>
      <c r="E80" s="3">
        <v>-9493.7900000000009</v>
      </c>
      <c r="F80" s="3">
        <v>0</v>
      </c>
      <c r="G80" s="3">
        <v>0</v>
      </c>
      <c r="H80" s="3">
        <f>SUM(E80)</f>
        <v>-9493.7900000000009</v>
      </c>
      <c r="I80" s="20" t="s">
        <v>50</v>
      </c>
    </row>
    <row r="81" spans="2:9" ht="18" customHeight="1" x14ac:dyDescent="0.3">
      <c r="B81" s="57" t="s">
        <v>9</v>
      </c>
      <c r="C81" s="57"/>
      <c r="D81" s="57"/>
      <c r="E81" s="3">
        <f>SUM(E80)</f>
        <v>-9493.7900000000009</v>
      </c>
      <c r="F81" s="3">
        <f>SUM(F80)</f>
        <v>0</v>
      </c>
      <c r="G81" s="3">
        <f>SUM(G80)</f>
        <v>0</v>
      </c>
      <c r="H81" s="3">
        <f>SUM(H80)</f>
        <v>-9493.7900000000009</v>
      </c>
      <c r="I81" s="2"/>
    </row>
    <row r="82" spans="2:9" ht="20.25" customHeight="1" x14ac:dyDescent="0.3">
      <c r="B82" s="40" t="s">
        <v>27</v>
      </c>
      <c r="C82" s="40" t="s">
        <v>73</v>
      </c>
      <c r="D82" s="39" t="s">
        <v>49</v>
      </c>
      <c r="E82" s="3">
        <v>9493.7900000000009</v>
      </c>
      <c r="F82" s="3">
        <v>0</v>
      </c>
      <c r="G82" s="3">
        <v>0</v>
      </c>
      <c r="H82" s="3">
        <f>SUM(E82)</f>
        <v>9493.7900000000009</v>
      </c>
      <c r="I82" s="20" t="s">
        <v>50</v>
      </c>
    </row>
    <row r="83" spans="2:9" ht="18" customHeight="1" x14ac:dyDescent="0.3">
      <c r="B83" s="57" t="s">
        <v>9</v>
      </c>
      <c r="C83" s="57"/>
      <c r="D83" s="57"/>
      <c r="E83" s="3">
        <f>SUM(E82)</f>
        <v>9493.7900000000009</v>
      </c>
      <c r="F83" s="3">
        <f>SUM(F82)</f>
        <v>0</v>
      </c>
      <c r="G83" s="3">
        <f>SUM(G82)</f>
        <v>0</v>
      </c>
      <c r="H83" s="3">
        <f>SUM(H82)</f>
        <v>9493.7900000000009</v>
      </c>
      <c r="I83" s="2"/>
    </row>
    <row r="84" spans="2:9" ht="18" customHeight="1" x14ac:dyDescent="0.3">
      <c r="B84" s="44" t="s">
        <v>27</v>
      </c>
      <c r="C84" s="43" t="s">
        <v>87</v>
      </c>
      <c r="D84" s="43" t="s">
        <v>47</v>
      </c>
      <c r="E84" s="3">
        <v>-11000</v>
      </c>
      <c r="F84" s="3">
        <v>0</v>
      </c>
      <c r="G84" s="3">
        <v>0</v>
      </c>
      <c r="H84" s="3">
        <f>SUM(E84)</f>
        <v>-11000</v>
      </c>
      <c r="I84" s="4" t="s">
        <v>90</v>
      </c>
    </row>
    <row r="85" spans="2:9" ht="18" customHeight="1" x14ac:dyDescent="0.3">
      <c r="B85" s="57" t="s">
        <v>9</v>
      </c>
      <c r="C85" s="57"/>
      <c r="D85" s="57"/>
      <c r="E85" s="3">
        <f>SUM(E84)</f>
        <v>-11000</v>
      </c>
      <c r="F85" s="3">
        <f>SUM(F84)</f>
        <v>0</v>
      </c>
      <c r="G85" s="3">
        <f>SUM(G84)</f>
        <v>0</v>
      </c>
      <c r="H85" s="3">
        <f>SUM(H84)</f>
        <v>-11000</v>
      </c>
      <c r="I85" s="2"/>
    </row>
    <row r="86" spans="2:9" ht="18" customHeight="1" x14ac:dyDescent="0.3">
      <c r="B86" s="44" t="s">
        <v>27</v>
      </c>
      <c r="C86" s="43" t="s">
        <v>88</v>
      </c>
      <c r="D86" s="43" t="s">
        <v>89</v>
      </c>
      <c r="E86" s="3">
        <v>11000</v>
      </c>
      <c r="F86" s="3">
        <v>0</v>
      </c>
      <c r="G86" s="3">
        <v>0</v>
      </c>
      <c r="H86" s="3">
        <f>SUM(E86)</f>
        <v>11000</v>
      </c>
      <c r="I86" s="4" t="s">
        <v>91</v>
      </c>
    </row>
    <row r="87" spans="2:9" ht="18" customHeight="1" x14ac:dyDescent="0.3">
      <c r="B87" s="57" t="s">
        <v>9</v>
      </c>
      <c r="C87" s="57"/>
      <c r="D87" s="57"/>
      <c r="E87" s="3">
        <f>SUM(E86)</f>
        <v>11000</v>
      </c>
      <c r="F87" s="3">
        <f>SUM(F86)</f>
        <v>0</v>
      </c>
      <c r="G87" s="3">
        <f>SUM(G86)</f>
        <v>0</v>
      </c>
      <c r="H87" s="3">
        <f>SUM(H86)</f>
        <v>11000</v>
      </c>
      <c r="I87" s="2"/>
    </row>
    <row r="88" spans="2:9" ht="16.2" customHeight="1" x14ac:dyDescent="0.3">
      <c r="B88" s="51" t="s">
        <v>25</v>
      </c>
      <c r="C88" s="51"/>
      <c r="D88" s="51"/>
      <c r="E88" s="7">
        <f>SUM(E87,E85,E83,E81)</f>
        <v>0</v>
      </c>
      <c r="F88" s="7">
        <f>SUM(F87,F85,F83,F81)</f>
        <v>0</v>
      </c>
      <c r="G88" s="7">
        <f>SUM(G87,G85,G83,G81)</f>
        <v>0</v>
      </c>
      <c r="H88" s="7">
        <f>SUM(H87,H85,H83,H81)</f>
        <v>0</v>
      </c>
      <c r="I88" s="20"/>
    </row>
    <row r="89" spans="2:9" ht="18" customHeight="1" x14ac:dyDescent="0.3">
      <c r="B89" s="46" t="s">
        <v>42</v>
      </c>
      <c r="C89" s="46" t="s">
        <v>69</v>
      </c>
      <c r="D89" s="36" t="s">
        <v>70</v>
      </c>
      <c r="E89" s="3">
        <v>-2700</v>
      </c>
      <c r="F89" s="3">
        <v>0</v>
      </c>
      <c r="G89" s="3">
        <v>0</v>
      </c>
      <c r="H89" s="3">
        <f>SUM(E89)</f>
        <v>-2700</v>
      </c>
      <c r="I89" s="20" t="s">
        <v>71</v>
      </c>
    </row>
    <row r="90" spans="2:9" ht="18" customHeight="1" x14ac:dyDescent="0.3">
      <c r="B90" s="47"/>
      <c r="C90" s="47"/>
      <c r="D90" s="39" t="s">
        <v>47</v>
      </c>
      <c r="E90" s="3">
        <v>2700</v>
      </c>
      <c r="F90" s="3">
        <v>0</v>
      </c>
      <c r="G90" s="3">
        <v>0</v>
      </c>
      <c r="H90" s="3">
        <f>SUM(E90)</f>
        <v>2700</v>
      </c>
      <c r="I90" s="29" t="s">
        <v>72</v>
      </c>
    </row>
    <row r="91" spans="2:9" ht="18" customHeight="1" x14ac:dyDescent="0.3">
      <c r="B91" s="57" t="s">
        <v>9</v>
      </c>
      <c r="C91" s="57"/>
      <c r="D91" s="57"/>
      <c r="E91" s="3">
        <f>SUM(E89:E90)</f>
        <v>0</v>
      </c>
      <c r="F91" s="3">
        <f>SUM(F89:F90)</f>
        <v>0</v>
      </c>
      <c r="G91" s="3">
        <f>SUM(G89:G90)</f>
        <v>0</v>
      </c>
      <c r="H91" s="3">
        <f>SUM(H89:H90)</f>
        <v>0</v>
      </c>
      <c r="I91" s="2"/>
    </row>
    <row r="92" spans="2:9" ht="16.2" customHeight="1" x14ac:dyDescent="0.3">
      <c r="B92" s="51" t="s">
        <v>45</v>
      </c>
      <c r="C92" s="51"/>
      <c r="D92" s="51"/>
      <c r="E92" s="7">
        <f>SUM(E91)</f>
        <v>0</v>
      </c>
      <c r="F92" s="7">
        <f>SUM(F91)</f>
        <v>0</v>
      </c>
      <c r="G92" s="7">
        <f>SUM(G91)</f>
        <v>0</v>
      </c>
      <c r="H92" s="7">
        <f>SUM(H91)</f>
        <v>0</v>
      </c>
      <c r="I92" s="20"/>
    </row>
    <row r="93" spans="2:9" x14ac:dyDescent="0.3">
      <c r="B93" s="54" t="s">
        <v>10</v>
      </c>
      <c r="C93" s="54"/>
      <c r="D93" s="54"/>
      <c r="E93" s="5">
        <f>SUM(E92,E88)</f>
        <v>0</v>
      </c>
      <c r="F93" s="5">
        <f>SUM(F92,F88)</f>
        <v>0</v>
      </c>
      <c r="G93" s="5">
        <f>SUM(G92,G88)</f>
        <v>0</v>
      </c>
      <c r="H93" s="5">
        <f>SUM(H92,H88)</f>
        <v>0</v>
      </c>
      <c r="I93" s="4"/>
    </row>
    <row r="94" spans="2:9" x14ac:dyDescent="0.3">
      <c r="B94" s="15"/>
      <c r="C94" s="15"/>
      <c r="D94" s="15"/>
      <c r="E94" s="16"/>
      <c r="F94" s="16"/>
      <c r="G94" s="16"/>
      <c r="H94" s="16"/>
      <c r="I94" s="18"/>
    </row>
    <row r="95" spans="2:9" x14ac:dyDescent="0.3">
      <c r="B95" s="17"/>
      <c r="C95" s="17"/>
      <c r="D95" s="17"/>
      <c r="E95" s="12"/>
      <c r="F95" s="12"/>
      <c r="G95" s="12"/>
      <c r="H95" s="12"/>
      <c r="I95" s="18"/>
    </row>
    <row r="96" spans="2:9" x14ac:dyDescent="0.3">
      <c r="B96" s="58" t="s">
        <v>21</v>
      </c>
      <c r="C96" s="58"/>
      <c r="D96" s="58"/>
      <c r="E96" s="58"/>
      <c r="F96" s="58"/>
      <c r="G96" s="58"/>
      <c r="H96" s="58"/>
      <c r="I96" s="58"/>
    </row>
    <row r="97" spans="2:9" ht="33" customHeight="1" x14ac:dyDescent="0.3">
      <c r="B97" s="66" t="s">
        <v>11</v>
      </c>
      <c r="C97" s="67"/>
      <c r="D97" s="68"/>
      <c r="E97" s="2" t="s">
        <v>3</v>
      </c>
      <c r="F97" s="2" t="s">
        <v>4</v>
      </c>
      <c r="G97" s="2" t="s">
        <v>5</v>
      </c>
      <c r="H97" s="9" t="s">
        <v>6</v>
      </c>
      <c r="I97" s="2" t="s">
        <v>15</v>
      </c>
    </row>
    <row r="98" spans="2:9" x14ac:dyDescent="0.3">
      <c r="B98" s="69" t="s">
        <v>12</v>
      </c>
      <c r="C98" s="70"/>
      <c r="D98" s="71"/>
      <c r="E98" s="3">
        <f>SUM(E99:E100)</f>
        <v>1598978.79</v>
      </c>
      <c r="F98" s="3">
        <f>SUM(F99:F100)</f>
        <v>5709033</v>
      </c>
      <c r="G98" s="3">
        <f>SUM(G99:G100)</f>
        <v>5709033</v>
      </c>
      <c r="H98" s="3">
        <f>SUM(H100+H99)</f>
        <v>7308011.79</v>
      </c>
      <c r="I98" s="6">
        <f>SUM(I99:I100)</f>
        <v>5420861.6500000004</v>
      </c>
    </row>
    <row r="99" spans="2:9" x14ac:dyDescent="0.3">
      <c r="B99" s="69" t="s">
        <v>19</v>
      </c>
      <c r="C99" s="70"/>
      <c r="D99" s="71"/>
      <c r="E99" s="3">
        <f>SUM(E38+E39+E47)</f>
        <v>1589485</v>
      </c>
      <c r="F99" s="3">
        <v>5659033</v>
      </c>
      <c r="G99" s="3">
        <v>5659033</v>
      </c>
      <c r="H99" s="3">
        <f>SUM(E99+F99)</f>
        <v>7248518</v>
      </c>
      <c r="I99" s="6">
        <v>5420861.6500000004</v>
      </c>
    </row>
    <row r="100" spans="2:9" x14ac:dyDescent="0.3">
      <c r="B100" s="69" t="s">
        <v>18</v>
      </c>
      <c r="C100" s="70"/>
      <c r="D100" s="71"/>
      <c r="E100" s="3">
        <f>SUM(E40:E40)</f>
        <v>9493.7900000000009</v>
      </c>
      <c r="F100" s="3">
        <f>SUM(G21)</f>
        <v>50000</v>
      </c>
      <c r="G100" s="3">
        <f>SUM(H21)</f>
        <v>50000</v>
      </c>
      <c r="H100" s="3">
        <f>SUM(E100+F100)</f>
        <v>59493.79</v>
      </c>
      <c r="I100" s="6"/>
    </row>
    <row r="101" spans="2:9" x14ac:dyDescent="0.3">
      <c r="B101" s="69" t="s">
        <v>13</v>
      </c>
      <c r="C101" s="70"/>
      <c r="D101" s="71"/>
      <c r="E101" s="3">
        <f>SUM(E103+E102)</f>
        <v>3546074</v>
      </c>
      <c r="F101" s="3">
        <f>SUM(F103+F102)</f>
        <v>500000</v>
      </c>
      <c r="G101" s="3">
        <f>SUM(G103+G102)</f>
        <v>500000</v>
      </c>
      <c r="H101" s="3">
        <f>SUM(H103+H102)</f>
        <v>4046074</v>
      </c>
      <c r="I101" s="6">
        <f>SUM(I102)</f>
        <v>500000</v>
      </c>
    </row>
    <row r="102" spans="2:9" x14ac:dyDescent="0.3">
      <c r="B102" s="72" t="s">
        <v>22</v>
      </c>
      <c r="C102" s="73"/>
      <c r="D102" s="73"/>
      <c r="E102" s="19">
        <f>SUM(E66)</f>
        <v>3546074</v>
      </c>
      <c r="F102" s="19">
        <f>SUM(F66)</f>
        <v>500000</v>
      </c>
      <c r="G102" s="19">
        <f>SUM(G66)</f>
        <v>500000</v>
      </c>
      <c r="H102" s="19">
        <f>SUM(H66)</f>
        <v>4046074</v>
      </c>
      <c r="I102" s="10">
        <v>500000</v>
      </c>
    </row>
    <row r="103" spans="2:9" ht="20.25" customHeight="1" x14ac:dyDescent="0.3">
      <c r="B103" s="74" t="s">
        <v>23</v>
      </c>
      <c r="C103" s="75"/>
      <c r="D103" s="75"/>
      <c r="E103" s="19">
        <v>0</v>
      </c>
      <c r="F103" s="19">
        <v>0</v>
      </c>
      <c r="G103" s="19">
        <v>0</v>
      </c>
      <c r="H103" s="19">
        <v>0</v>
      </c>
      <c r="I103" s="10"/>
    </row>
    <row r="104" spans="2:9" ht="36" customHeight="1" x14ac:dyDescent="0.3">
      <c r="B104" s="76" t="s">
        <v>24</v>
      </c>
      <c r="C104" s="77"/>
      <c r="D104" s="77"/>
      <c r="E104" s="19">
        <v>0</v>
      </c>
      <c r="F104" s="19">
        <v>0</v>
      </c>
      <c r="G104" s="19">
        <v>0</v>
      </c>
      <c r="H104" s="19">
        <f>SUM(E104+F104)</f>
        <v>0</v>
      </c>
      <c r="I104" s="10"/>
    </row>
    <row r="105" spans="2:9" x14ac:dyDescent="0.3">
      <c r="B105" s="78" t="s">
        <v>14</v>
      </c>
      <c r="C105" s="79"/>
      <c r="D105" s="80"/>
      <c r="E105" s="19">
        <f>SUM(E93)</f>
        <v>0</v>
      </c>
      <c r="F105" s="19">
        <f>SUM(F93)</f>
        <v>0</v>
      </c>
      <c r="G105" s="19">
        <f>SUM(G93)</f>
        <v>0</v>
      </c>
      <c r="H105" s="19">
        <f>SUM(E105+F105)</f>
        <v>0</v>
      </c>
      <c r="I105" s="10"/>
    </row>
    <row r="106" spans="2:9" x14ac:dyDescent="0.3">
      <c r="B106" s="57" t="s">
        <v>9</v>
      </c>
      <c r="C106" s="57"/>
      <c r="D106" s="57"/>
      <c r="E106" s="3">
        <f>SUM(E98+E101+E105)</f>
        <v>5145052.79</v>
      </c>
      <c r="F106" s="3">
        <f>SUM(F98+F101)</f>
        <v>6209033</v>
      </c>
      <c r="G106" s="3">
        <f>SUM(G98+G101)</f>
        <v>6209033</v>
      </c>
      <c r="H106" s="3">
        <f>SUM(H98+H101)</f>
        <v>11354085.789999999</v>
      </c>
      <c r="I106" s="3">
        <f>I98+I101+I105</f>
        <v>5920861.6500000004</v>
      </c>
    </row>
    <row r="108" spans="2:9" x14ac:dyDescent="0.3">
      <c r="C108" s="13" t="s">
        <v>17</v>
      </c>
      <c r="H108" s="13" t="s">
        <v>16</v>
      </c>
    </row>
  </sheetData>
  <mergeCells count="80">
    <mergeCell ref="B64:D64"/>
    <mergeCell ref="I56:I57"/>
    <mergeCell ref="B60:D60"/>
    <mergeCell ref="B61:D61"/>
    <mergeCell ref="B53:I53"/>
    <mergeCell ref="B54:I54"/>
    <mergeCell ref="B2:I2"/>
    <mergeCell ref="B3:I3"/>
    <mergeCell ref="B4:I4"/>
    <mergeCell ref="B5:I5"/>
    <mergeCell ref="B7:I7"/>
    <mergeCell ref="C8:E8"/>
    <mergeCell ref="B22:E22"/>
    <mergeCell ref="C25:I25"/>
    <mergeCell ref="B27:I27"/>
    <mergeCell ref="C9:E9"/>
    <mergeCell ref="C16:E16"/>
    <mergeCell ref="C20:E20"/>
    <mergeCell ref="C10:E10"/>
    <mergeCell ref="C11:E11"/>
    <mergeCell ref="C12:E12"/>
    <mergeCell ref="C13:E13"/>
    <mergeCell ref="C14:E14"/>
    <mergeCell ref="C15:E15"/>
    <mergeCell ref="C17:E17"/>
    <mergeCell ref="C21:E21"/>
    <mergeCell ref="C18:E18"/>
    <mergeCell ref="B106:D106"/>
    <mergeCell ref="B96:I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93:D93"/>
    <mergeCell ref="B73:D73"/>
    <mergeCell ref="B88:D88"/>
    <mergeCell ref="B89:B90"/>
    <mergeCell ref="C89:C90"/>
    <mergeCell ref="B92:D92"/>
    <mergeCell ref="B91:D91"/>
    <mergeCell ref="B83:D83"/>
    <mergeCell ref="B81:D81"/>
    <mergeCell ref="B85:D85"/>
    <mergeCell ref="B87:D87"/>
    <mergeCell ref="B75:D75"/>
    <mergeCell ref="B74:D74"/>
    <mergeCell ref="C19:E19"/>
    <mergeCell ref="B45:D45"/>
    <mergeCell ref="B33:D33"/>
    <mergeCell ref="B37:D37"/>
    <mergeCell ref="B46:D46"/>
    <mergeCell ref="B39:B42"/>
    <mergeCell ref="C39:C42"/>
    <mergeCell ref="B35:D35"/>
    <mergeCell ref="B31:D31"/>
    <mergeCell ref="B38:D38"/>
    <mergeCell ref="B29:B30"/>
    <mergeCell ref="C29:C30"/>
    <mergeCell ref="B43:D43"/>
    <mergeCell ref="B47:B48"/>
    <mergeCell ref="C47:C48"/>
    <mergeCell ref="I47:I48"/>
    <mergeCell ref="B70:I70"/>
    <mergeCell ref="B65:D65"/>
    <mergeCell ref="I62:I63"/>
    <mergeCell ref="B51:D51"/>
    <mergeCell ref="B56:B57"/>
    <mergeCell ref="B50:D50"/>
    <mergeCell ref="B49:D49"/>
    <mergeCell ref="B66:D66"/>
    <mergeCell ref="B69:I69"/>
    <mergeCell ref="B62:B63"/>
    <mergeCell ref="C62:C63"/>
    <mergeCell ref="C56:C57"/>
    <mergeCell ref="B58:D58"/>
  </mergeCells>
  <pageMargins left="0.25" right="0.25" top="0.75" bottom="0.75" header="0.3" footer="0.3"/>
  <pageSetup paperSize="8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Mikolaivka-OTG</dc:creator>
  <cp:lastModifiedBy>Пользователь</cp:lastModifiedBy>
  <cp:lastPrinted>2024-09-17T05:41:44Z</cp:lastPrinted>
  <dcterms:created xsi:type="dcterms:W3CDTF">2019-06-12T06:36:11Z</dcterms:created>
  <dcterms:modified xsi:type="dcterms:W3CDTF">2024-09-17T05:57:53Z</dcterms:modified>
</cp:coreProperties>
</file>